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áce\Sokolov - retence\2021-02\MŠ K.H. BOROVSKÉHO\"/>
    </mc:Choice>
  </mc:AlternateContent>
  <bookViews>
    <workbookView xWindow="0" yWindow="0" windowWidth="28800" windowHeight="12345"/>
  </bookViews>
  <sheets>
    <sheet name="08-12 - MŠ K. H. Borovské..." sheetId="2" r:id="rId1"/>
  </sheets>
  <definedNames>
    <definedName name="_xlnm._FilterDatabase" localSheetId="0" hidden="1">'08-12 - MŠ K. H. Borovské...'!$C$3:$F$162</definedName>
    <definedName name="_xlnm.Print_Titles" localSheetId="0">'08-12 - MŠ K. H. Borovské...'!$3:$3</definedName>
  </definedNames>
  <calcPr calcId="162913"/>
</workbook>
</file>

<file path=xl/calcChain.xml><?xml version="1.0" encoding="utf-8"?>
<calcChain xmlns="http://schemas.openxmlformats.org/spreadsheetml/2006/main">
  <c r="BC162" i="2" l="1"/>
  <c r="BB162" i="2"/>
  <c r="BA162" i="2"/>
  <c r="AZ162" i="2"/>
  <c r="R162" i="2"/>
  <c r="P162" i="2"/>
  <c r="N162" i="2"/>
  <c r="J162" i="2"/>
  <c r="BE162" i="2" s="1"/>
  <c r="BC161" i="2"/>
  <c r="BB161" i="2"/>
  <c r="BA161" i="2"/>
  <c r="AZ161" i="2"/>
  <c r="R161" i="2"/>
  <c r="P161" i="2"/>
  <c r="N161" i="2"/>
  <c r="J161" i="2"/>
  <c r="BE161" i="2" s="1"/>
  <c r="BC160" i="2"/>
  <c r="BB160" i="2"/>
  <c r="BA160" i="2"/>
  <c r="AZ160" i="2"/>
  <c r="R160" i="2"/>
  <c r="P160" i="2"/>
  <c r="N160" i="2"/>
  <c r="J160" i="2"/>
  <c r="BE160" i="2" s="1"/>
  <c r="BC158" i="2"/>
  <c r="BB158" i="2"/>
  <c r="BA158" i="2"/>
  <c r="AZ158" i="2"/>
  <c r="R158" i="2"/>
  <c r="R157" i="2" s="1"/>
  <c r="P158" i="2"/>
  <c r="P157" i="2" s="1"/>
  <c r="N158" i="2"/>
  <c r="N157" i="2" s="1"/>
  <c r="J158" i="2"/>
  <c r="BE158" i="2" s="1"/>
  <c r="BE157" i="2" s="1"/>
  <c r="BC156" i="2"/>
  <c r="BB156" i="2"/>
  <c r="BA156" i="2"/>
  <c r="AZ156" i="2"/>
  <c r="R156" i="2"/>
  <c r="P156" i="2"/>
  <c r="N156" i="2"/>
  <c r="J156" i="2"/>
  <c r="BE156" i="2" s="1"/>
  <c r="BC155" i="2"/>
  <c r="BB155" i="2"/>
  <c r="BA155" i="2"/>
  <c r="AZ155" i="2"/>
  <c r="R155" i="2"/>
  <c r="P155" i="2"/>
  <c r="N155" i="2"/>
  <c r="J155" i="2"/>
  <c r="BE155" i="2" s="1"/>
  <c r="BC153" i="2"/>
  <c r="BB153" i="2"/>
  <c r="BA153" i="2"/>
  <c r="AZ153" i="2"/>
  <c r="R153" i="2"/>
  <c r="P153" i="2"/>
  <c r="N153" i="2"/>
  <c r="J153" i="2"/>
  <c r="BE153" i="2" s="1"/>
  <c r="BC152" i="2"/>
  <c r="BB152" i="2"/>
  <c r="BA152" i="2"/>
  <c r="AZ152" i="2"/>
  <c r="R152" i="2"/>
  <c r="P152" i="2"/>
  <c r="N152" i="2"/>
  <c r="J152" i="2"/>
  <c r="BE152" i="2" s="1"/>
  <c r="BC151" i="2"/>
  <c r="BB151" i="2"/>
  <c r="BA151" i="2"/>
  <c r="AZ151" i="2"/>
  <c r="R151" i="2"/>
  <c r="P151" i="2"/>
  <c r="N151" i="2"/>
  <c r="J151" i="2"/>
  <c r="BE151" i="2" s="1"/>
  <c r="BC148" i="2"/>
  <c r="BB148" i="2"/>
  <c r="BA148" i="2"/>
  <c r="AZ148" i="2"/>
  <c r="R148" i="2"/>
  <c r="P148" i="2"/>
  <c r="N148" i="2"/>
  <c r="J148" i="2"/>
  <c r="BE148" i="2" s="1"/>
  <c r="BC147" i="2"/>
  <c r="BB147" i="2"/>
  <c r="BA147" i="2"/>
  <c r="AZ147" i="2"/>
  <c r="R147" i="2"/>
  <c r="P147" i="2"/>
  <c r="N147" i="2"/>
  <c r="J147" i="2"/>
  <c r="BE147" i="2" s="1"/>
  <c r="BC142" i="2"/>
  <c r="BB142" i="2"/>
  <c r="BA142" i="2"/>
  <c r="AZ142" i="2"/>
  <c r="R142" i="2"/>
  <c r="R141" i="2" s="1"/>
  <c r="R140" i="2" s="1"/>
  <c r="P142" i="2"/>
  <c r="P141" i="2" s="1"/>
  <c r="P140" i="2" s="1"/>
  <c r="N142" i="2"/>
  <c r="N141" i="2" s="1"/>
  <c r="N140" i="2" s="1"/>
  <c r="J142" i="2"/>
  <c r="BE142" i="2" s="1"/>
  <c r="BE141" i="2" s="1"/>
  <c r="BC136" i="2"/>
  <c r="BB136" i="2"/>
  <c r="BA136" i="2"/>
  <c r="AZ136" i="2"/>
  <c r="R136" i="2"/>
  <c r="R135" i="2" s="1"/>
  <c r="P136" i="2"/>
  <c r="P135" i="2" s="1"/>
  <c r="N136" i="2"/>
  <c r="N135" i="2" s="1"/>
  <c r="J136" i="2"/>
  <c r="BE136" i="2" s="1"/>
  <c r="BE135" i="2" s="1"/>
  <c r="BC134" i="2"/>
  <c r="BB134" i="2"/>
  <c r="BA134" i="2"/>
  <c r="AZ134" i="2"/>
  <c r="R134" i="2"/>
  <c r="P134" i="2"/>
  <c r="N134" i="2"/>
  <c r="J134" i="2"/>
  <c r="BE134" i="2" s="1"/>
  <c r="BC130" i="2"/>
  <c r="BB130" i="2"/>
  <c r="BA130" i="2"/>
  <c r="AZ130" i="2"/>
  <c r="R130" i="2"/>
  <c r="P130" i="2"/>
  <c r="N130" i="2"/>
  <c r="J130" i="2"/>
  <c r="BE130" i="2" s="1"/>
  <c r="BC126" i="2"/>
  <c r="BB126" i="2"/>
  <c r="BA126" i="2"/>
  <c r="AZ126" i="2"/>
  <c r="R126" i="2"/>
  <c r="P126" i="2"/>
  <c r="N126" i="2"/>
  <c r="J126" i="2"/>
  <c r="BE126" i="2" s="1"/>
  <c r="BC122" i="2"/>
  <c r="BB122" i="2"/>
  <c r="BA122" i="2"/>
  <c r="AZ122" i="2"/>
  <c r="R122" i="2"/>
  <c r="P122" i="2"/>
  <c r="N122" i="2"/>
  <c r="J122" i="2"/>
  <c r="BE122" i="2" s="1"/>
  <c r="BC118" i="2"/>
  <c r="BB118" i="2"/>
  <c r="BA118" i="2"/>
  <c r="AZ118" i="2"/>
  <c r="R118" i="2"/>
  <c r="P118" i="2"/>
  <c r="N118" i="2"/>
  <c r="J118" i="2"/>
  <c r="BE118" i="2" s="1"/>
  <c r="BC114" i="2"/>
  <c r="BB114" i="2"/>
  <c r="BA114" i="2"/>
  <c r="AZ114" i="2"/>
  <c r="R114" i="2"/>
  <c r="P114" i="2"/>
  <c r="N114" i="2"/>
  <c r="J114" i="2"/>
  <c r="BE114" i="2" s="1"/>
  <c r="BC112" i="2"/>
  <c r="BB112" i="2"/>
  <c r="BA112" i="2"/>
  <c r="AZ112" i="2"/>
  <c r="R112" i="2"/>
  <c r="P112" i="2"/>
  <c r="N112" i="2"/>
  <c r="J112" i="2"/>
  <c r="BE112" i="2" s="1"/>
  <c r="BC108" i="2"/>
  <c r="BB108" i="2"/>
  <c r="BA108" i="2"/>
  <c r="AZ108" i="2"/>
  <c r="R108" i="2"/>
  <c r="P108" i="2"/>
  <c r="N108" i="2"/>
  <c r="J108" i="2"/>
  <c r="BE108" i="2" s="1"/>
  <c r="BC104" i="2"/>
  <c r="BB104" i="2"/>
  <c r="BA104" i="2"/>
  <c r="AZ104" i="2"/>
  <c r="R104" i="2"/>
  <c r="P104" i="2"/>
  <c r="N104" i="2"/>
  <c r="J104" i="2"/>
  <c r="BE104" i="2" s="1"/>
  <c r="BC100" i="2"/>
  <c r="BB100" i="2"/>
  <c r="BA100" i="2"/>
  <c r="AZ100" i="2"/>
  <c r="R100" i="2"/>
  <c r="P100" i="2"/>
  <c r="N100" i="2"/>
  <c r="J100" i="2"/>
  <c r="BE100" i="2" s="1"/>
  <c r="BC95" i="2"/>
  <c r="BB95" i="2"/>
  <c r="BA95" i="2"/>
  <c r="AZ95" i="2"/>
  <c r="R95" i="2"/>
  <c r="P95" i="2"/>
  <c r="N95" i="2"/>
  <c r="J95" i="2"/>
  <c r="BE95" i="2" s="1"/>
  <c r="BC91" i="2"/>
  <c r="BB91" i="2"/>
  <c r="BA91" i="2"/>
  <c r="AZ91" i="2"/>
  <c r="R91" i="2"/>
  <c r="P91" i="2"/>
  <c r="N91" i="2"/>
  <c r="J91" i="2"/>
  <c r="BE91" i="2" s="1"/>
  <c r="BC86" i="2"/>
  <c r="BB86" i="2"/>
  <c r="BA86" i="2"/>
  <c r="AZ86" i="2"/>
  <c r="R86" i="2"/>
  <c r="R85" i="2" s="1"/>
  <c r="P86" i="2"/>
  <c r="P85" i="2" s="1"/>
  <c r="N86" i="2"/>
  <c r="N85" i="2" s="1"/>
  <c r="J86" i="2"/>
  <c r="BE86" i="2" s="1"/>
  <c r="BE85" i="2" s="1"/>
  <c r="BC80" i="2"/>
  <c r="BB80" i="2"/>
  <c r="BA80" i="2"/>
  <c r="AZ80" i="2"/>
  <c r="R80" i="2"/>
  <c r="R79" i="2" s="1"/>
  <c r="P80" i="2"/>
  <c r="P79" i="2" s="1"/>
  <c r="N80" i="2"/>
  <c r="N79" i="2" s="1"/>
  <c r="J80" i="2"/>
  <c r="BE80" i="2" s="1"/>
  <c r="BE79" i="2" s="1"/>
  <c r="BC75" i="2"/>
  <c r="BB75" i="2"/>
  <c r="BA75" i="2"/>
  <c r="AZ75" i="2"/>
  <c r="R75" i="2"/>
  <c r="R74" i="2" s="1"/>
  <c r="P75" i="2"/>
  <c r="P74" i="2" s="1"/>
  <c r="N75" i="2"/>
  <c r="N74" i="2" s="1"/>
  <c r="J75" i="2"/>
  <c r="BE75" i="2" s="1"/>
  <c r="BE74" i="2" s="1"/>
  <c r="BC70" i="2"/>
  <c r="BB70" i="2"/>
  <c r="BA70" i="2"/>
  <c r="AZ70" i="2"/>
  <c r="R70" i="2"/>
  <c r="P70" i="2"/>
  <c r="N70" i="2"/>
  <c r="J70" i="2"/>
  <c r="BE70" i="2" s="1"/>
  <c r="BC68" i="2"/>
  <c r="BB68" i="2"/>
  <c r="BA68" i="2"/>
  <c r="AZ68" i="2"/>
  <c r="R68" i="2"/>
  <c r="P68" i="2"/>
  <c r="N68" i="2"/>
  <c r="J68" i="2"/>
  <c r="BE68" i="2" s="1"/>
  <c r="BC60" i="2"/>
  <c r="BB60" i="2"/>
  <c r="BA60" i="2"/>
  <c r="AZ60" i="2"/>
  <c r="R60" i="2"/>
  <c r="P60" i="2"/>
  <c r="N60" i="2"/>
  <c r="J60" i="2"/>
  <c r="BE60" i="2" s="1"/>
  <c r="BC58" i="2"/>
  <c r="BB58" i="2"/>
  <c r="BA58" i="2"/>
  <c r="AZ58" i="2"/>
  <c r="R58" i="2"/>
  <c r="P58" i="2"/>
  <c r="N58" i="2"/>
  <c r="J58" i="2"/>
  <c r="BE58" i="2" s="1"/>
  <c r="BC52" i="2"/>
  <c r="BB52" i="2"/>
  <c r="BA52" i="2"/>
  <c r="AZ52" i="2"/>
  <c r="R52" i="2"/>
  <c r="P52" i="2"/>
  <c r="N52" i="2"/>
  <c r="J52" i="2"/>
  <c r="BE52" i="2" s="1"/>
  <c r="BC45" i="2"/>
  <c r="BB45" i="2"/>
  <c r="BA45" i="2"/>
  <c r="AZ45" i="2"/>
  <c r="R45" i="2"/>
  <c r="P45" i="2"/>
  <c r="N45" i="2"/>
  <c r="J45" i="2"/>
  <c r="BE45" i="2" s="1"/>
  <c r="BC40" i="2"/>
  <c r="BB40" i="2"/>
  <c r="BA40" i="2"/>
  <c r="AZ40" i="2"/>
  <c r="R40" i="2"/>
  <c r="P40" i="2"/>
  <c r="N40" i="2"/>
  <c r="J40" i="2"/>
  <c r="BE40" i="2" s="1"/>
  <c r="BC36" i="2"/>
  <c r="BB36" i="2"/>
  <c r="BA36" i="2"/>
  <c r="AZ36" i="2"/>
  <c r="R36" i="2"/>
  <c r="P36" i="2"/>
  <c r="N36" i="2"/>
  <c r="J36" i="2"/>
  <c r="BE36" i="2" s="1"/>
  <c r="BC32" i="2"/>
  <c r="BB32" i="2"/>
  <c r="BA32" i="2"/>
  <c r="AZ32" i="2"/>
  <c r="R32" i="2"/>
  <c r="P32" i="2"/>
  <c r="N32" i="2"/>
  <c r="J32" i="2"/>
  <c r="BE32" i="2" s="1"/>
  <c r="BC28" i="2"/>
  <c r="BB28" i="2"/>
  <c r="BA28" i="2"/>
  <c r="AZ28" i="2"/>
  <c r="R28" i="2"/>
  <c r="P28" i="2"/>
  <c r="N28" i="2"/>
  <c r="J28" i="2"/>
  <c r="BE28" i="2" s="1"/>
  <c r="BC24" i="2"/>
  <c r="BB24" i="2"/>
  <c r="BA24" i="2"/>
  <c r="AZ24" i="2"/>
  <c r="R24" i="2"/>
  <c r="P24" i="2"/>
  <c r="N24" i="2"/>
  <c r="J24" i="2"/>
  <c r="BE24" i="2" s="1"/>
  <c r="BC20" i="2"/>
  <c r="BB20" i="2"/>
  <c r="BA20" i="2"/>
  <c r="AZ20" i="2"/>
  <c r="R20" i="2"/>
  <c r="P20" i="2"/>
  <c r="N20" i="2"/>
  <c r="J20" i="2"/>
  <c r="BE20" i="2" s="1"/>
  <c r="BC14" i="2"/>
  <c r="BB14" i="2"/>
  <c r="BA14" i="2"/>
  <c r="AZ14" i="2"/>
  <c r="R14" i="2"/>
  <c r="P14" i="2"/>
  <c r="N14" i="2"/>
  <c r="J14" i="2"/>
  <c r="BE14" i="2" s="1"/>
  <c r="BC10" i="2"/>
  <c r="BB10" i="2"/>
  <c r="BA10" i="2"/>
  <c r="AZ10" i="2"/>
  <c r="R10" i="2"/>
  <c r="P10" i="2"/>
  <c r="N10" i="2"/>
  <c r="J10" i="2"/>
  <c r="BE10" i="2" s="1"/>
  <c r="BC6" i="2"/>
  <c r="BB6" i="2"/>
  <c r="BA6" i="2"/>
  <c r="AZ6" i="2"/>
  <c r="R6" i="2"/>
  <c r="P6" i="2"/>
  <c r="N6" i="2"/>
  <c r="J6" i="2"/>
  <c r="BE6" i="2" s="1"/>
  <c r="L162" i="2"/>
  <c r="K162" i="2"/>
  <c r="L161" i="2"/>
  <c r="K161" i="2"/>
  <c r="L160" i="2"/>
  <c r="K160" i="2"/>
  <c r="L158" i="2"/>
  <c r="K158" i="2"/>
  <c r="L156" i="2"/>
  <c r="K156" i="2"/>
  <c r="L155" i="2"/>
  <c r="K155" i="2"/>
  <c r="L153" i="2"/>
  <c r="K153" i="2"/>
  <c r="L152" i="2"/>
  <c r="K152" i="2"/>
  <c r="L151" i="2"/>
  <c r="K151" i="2"/>
  <c r="L148" i="2"/>
  <c r="K148" i="2"/>
  <c r="L147" i="2"/>
  <c r="K147" i="2"/>
  <c r="L142" i="2"/>
  <c r="K142" i="2"/>
  <c r="L136" i="2"/>
  <c r="K136" i="2"/>
  <c r="L134" i="2"/>
  <c r="K134" i="2"/>
  <c r="L130" i="2"/>
  <c r="K130" i="2"/>
  <c r="L126" i="2"/>
  <c r="K126" i="2"/>
  <c r="L122" i="2"/>
  <c r="K122" i="2"/>
  <c r="L118" i="2"/>
  <c r="K118" i="2"/>
  <c r="L114" i="2"/>
  <c r="K114" i="2"/>
  <c r="L112" i="2"/>
  <c r="K112" i="2"/>
  <c r="L108" i="2"/>
  <c r="K108" i="2"/>
  <c r="L104" i="2"/>
  <c r="K104" i="2"/>
  <c r="L100" i="2"/>
  <c r="K100" i="2"/>
  <c r="L95" i="2"/>
  <c r="K95" i="2"/>
  <c r="L91" i="2"/>
  <c r="K91" i="2"/>
  <c r="L86" i="2"/>
  <c r="K86" i="2"/>
  <c r="L80" i="2"/>
  <c r="K80" i="2"/>
  <c r="L75" i="2"/>
  <c r="K75" i="2"/>
  <c r="L70" i="2"/>
  <c r="K70" i="2"/>
  <c r="L68" i="2"/>
  <c r="K68" i="2"/>
  <c r="L60" i="2"/>
  <c r="K60" i="2"/>
  <c r="L58" i="2"/>
  <c r="K58" i="2"/>
  <c r="L52" i="2"/>
  <c r="K52" i="2"/>
  <c r="L45" i="2"/>
  <c r="K45" i="2"/>
  <c r="L40" i="2"/>
  <c r="K40" i="2"/>
  <c r="L36" i="2"/>
  <c r="K36" i="2"/>
  <c r="L32" i="2"/>
  <c r="K32" i="2"/>
  <c r="L28" i="2"/>
  <c r="K28" i="2"/>
  <c r="L24" i="2"/>
  <c r="K24" i="2"/>
  <c r="L20" i="2"/>
  <c r="K20" i="2"/>
  <c r="L14" i="2"/>
  <c r="K14" i="2"/>
  <c r="L10" i="2"/>
  <c r="K10" i="2"/>
  <c r="L6" i="2"/>
  <c r="K6" i="2"/>
  <c r="BE5" i="2" l="1"/>
  <c r="N5" i="2"/>
  <c r="P5" i="2"/>
  <c r="R5" i="2"/>
  <c r="K5" i="2"/>
  <c r="L5" i="2"/>
  <c r="BE90" i="2"/>
  <c r="N90" i="2"/>
  <c r="P90" i="2"/>
  <c r="R90" i="2"/>
  <c r="K90" i="2"/>
  <c r="L90" i="2"/>
  <c r="BE99" i="2"/>
  <c r="N99" i="2"/>
  <c r="P99" i="2"/>
  <c r="R99" i="2"/>
  <c r="K99" i="2"/>
  <c r="L99" i="2"/>
  <c r="BE146" i="2"/>
  <c r="N146" i="2"/>
  <c r="P146" i="2"/>
  <c r="R146" i="2"/>
  <c r="K146" i="2"/>
  <c r="L146" i="2"/>
  <c r="BE150" i="2"/>
  <c r="N150" i="2"/>
  <c r="P150" i="2"/>
  <c r="R150" i="2"/>
  <c r="K150" i="2"/>
  <c r="L150" i="2"/>
  <c r="BE154" i="2"/>
  <c r="N154" i="2"/>
  <c r="P154" i="2"/>
  <c r="R154" i="2"/>
  <c r="K154" i="2"/>
  <c r="L154" i="2"/>
  <c r="BE159" i="2"/>
  <c r="N159" i="2"/>
  <c r="P159" i="2"/>
  <c r="R159" i="2"/>
  <c r="K159" i="2"/>
  <c r="L159" i="2"/>
  <c r="K74" i="2"/>
  <c r="L74" i="2"/>
  <c r="K79" i="2"/>
  <c r="L79" i="2"/>
  <c r="K85" i="2"/>
  <c r="L85" i="2"/>
  <c r="K135" i="2"/>
  <c r="L135" i="2"/>
  <c r="BE140" i="2"/>
  <c r="K141" i="2"/>
  <c r="K140" i="2" s="1"/>
  <c r="L141" i="2"/>
  <c r="L140" i="2" s="1"/>
  <c r="K157" i="2"/>
  <c r="L157" i="2"/>
  <c r="AY6" i="2"/>
  <c r="AY10" i="2"/>
  <c r="AY14" i="2"/>
  <c r="AY20" i="2"/>
  <c r="AY24" i="2"/>
  <c r="AY28" i="2"/>
  <c r="AY32" i="2"/>
  <c r="AY36" i="2"/>
  <c r="AY40" i="2"/>
  <c r="AY45" i="2"/>
  <c r="AY52" i="2"/>
  <c r="AY58" i="2"/>
  <c r="AY60" i="2"/>
  <c r="AY68" i="2"/>
  <c r="AY70" i="2"/>
  <c r="AY75" i="2"/>
  <c r="AY80" i="2"/>
  <c r="AY86" i="2"/>
  <c r="AY91" i="2"/>
  <c r="AY95" i="2"/>
  <c r="AY100" i="2"/>
  <c r="AY104" i="2"/>
  <c r="AY108" i="2"/>
  <c r="AY112" i="2"/>
  <c r="AY114" i="2"/>
  <c r="AY118" i="2"/>
  <c r="AY122" i="2"/>
  <c r="AY126" i="2"/>
  <c r="AY130" i="2"/>
  <c r="AY134" i="2"/>
  <c r="AY136" i="2"/>
  <c r="AY142" i="2"/>
  <c r="AY147" i="2"/>
  <c r="AY148" i="2"/>
  <c r="AY151" i="2"/>
  <c r="AY152" i="2"/>
  <c r="AY153" i="2"/>
  <c r="AY155" i="2"/>
  <c r="AY156" i="2"/>
  <c r="AY158" i="2"/>
  <c r="AY160" i="2"/>
  <c r="AY161" i="2"/>
  <c r="AY162" i="2"/>
  <c r="L149" i="2" l="1"/>
  <c r="K149" i="2"/>
  <c r="R149" i="2"/>
  <c r="P149" i="2"/>
  <c r="N149" i="2"/>
  <c r="L4" i="2"/>
  <c r="K4" i="2"/>
  <c r="R4" i="2"/>
  <c r="P4" i="2"/>
  <c r="N4" i="2"/>
  <c r="BE4" i="2"/>
  <c r="BE149" i="2"/>
</calcChain>
</file>

<file path=xl/sharedStrings.xml><?xml version="1.0" encoding="utf-8"?>
<sst xmlns="http://schemas.openxmlformats.org/spreadsheetml/2006/main" count="1337" uniqueCount="239">
  <si>
    <t/>
  </si>
  <si>
    <t>False</t>
  </si>
  <si>
    <t>True</t>
  </si>
  <si>
    <t>21</t>
  </si>
  <si>
    <t>15</t>
  </si>
  <si>
    <t>DPH</t>
  </si>
  <si>
    <t>základní</t>
  </si>
  <si>
    <t>Popis</t>
  </si>
  <si>
    <t>D</t>
  </si>
  <si>
    <t>0</t>
  </si>
  <si>
    <t>1</t>
  </si>
  <si>
    <t>2</t>
  </si>
  <si>
    <t>PČ</t>
  </si>
  <si>
    <t>MJ</t>
  </si>
  <si>
    <t>Množství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</si>
  <si>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</si>
  <si>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</si>
  <si>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</si>
  <si>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</si>
  <si>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</si>
  <si>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</si>
  <si>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</si>
  <si>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</si>
  <si>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</si>
  <si>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Práce a dodávky HSV</t>
  </si>
  <si>
    <t>ROZPOCET</t>
  </si>
  <si>
    <t>Zemní práce</t>
  </si>
  <si>
    <t>K</t>
  </si>
  <si>
    <t>Rozebrání dlažeb z kamenných dlaždic komunikací pro pěší ručně</t>
  </si>
  <si>
    <t>m2</t>
  </si>
  <si>
    <t>4</t>
  </si>
  <si>
    <t>398456202</t>
  </si>
  <si>
    <t>PP</t>
  </si>
  <si>
    <t>VV</t>
  </si>
  <si>
    <t>Demontáž okapových dlaždic</t>
  </si>
  <si>
    <t>5,5</t>
  </si>
  <si>
    <t>Součet</t>
  </si>
  <si>
    <t>Rozebrání dlažeb vozovek ze zámkové dlažby s ložem z kameniva ručně</t>
  </si>
  <si>
    <t>1904744231</t>
  </si>
  <si>
    <t>Rozebrání stávající zámkové dlažby</t>
  </si>
  <si>
    <t>3</t>
  </si>
  <si>
    <t>Sejmutí ornice plochy do 100 m2 tl vrstvy do 200 mm strojně</t>
  </si>
  <si>
    <t>1449573141</t>
  </si>
  <si>
    <t>sejmutí ornice výkopu potrubí</t>
  </si>
  <si>
    <t>(22,19+9,585+23,662+1,9+0,5)*0,8</t>
  </si>
  <si>
    <t>sejmutí ornice výkopu pro nádrže</t>
  </si>
  <si>
    <t>6,5*4,5</t>
  </si>
  <si>
    <t>Odkopávky a prokopávky nezapažené v hornině třídy těžitelnosti I, skupiny 3 objem do 100 m3 strojně</t>
  </si>
  <si>
    <t>m3</t>
  </si>
  <si>
    <t>-1896868079</t>
  </si>
  <si>
    <t>SO-01 - výkopy pro potrubí</t>
  </si>
  <si>
    <t>(0,6*14,3)+(0,6*37,187)+(20,935*0,6)+(1,4*0,6)</t>
  </si>
  <si>
    <t>5</t>
  </si>
  <si>
    <t>Vykopávky zářezů na suchu v hornině třídy těžitelnosti I, skupiny 3 objem do 100 m3 strojně</t>
  </si>
  <si>
    <t>426727297</t>
  </si>
  <si>
    <t>SO-01 - výkop zářezu pro nádrž</t>
  </si>
  <si>
    <t>19,54*3,5</t>
  </si>
  <si>
    <t>6</t>
  </si>
  <si>
    <t>Bourání zdiva z betonu prostého neprokládaného v odkopávkách nebo prokopávkách ručně</t>
  </si>
  <si>
    <t>16</t>
  </si>
  <si>
    <t>2059485489</t>
  </si>
  <si>
    <t>SO-01 - bourání obetonávek lapačů 2ks</t>
  </si>
  <si>
    <t>(0,55*0,55*0,2)*4</t>
  </si>
  <si>
    <t>7</t>
  </si>
  <si>
    <t>Vodorovné přemístění do 4000 m výkopku/sypaniny z horniny třídy těžitelnosti I, skupiny 1 až 3</t>
  </si>
  <si>
    <t>-1639593768</t>
  </si>
  <si>
    <t>SO-01 - doprava zásypových sypanin</t>
  </si>
  <si>
    <t>17,814+22,575+3,15+4,519</t>
  </si>
  <si>
    <t>8</t>
  </si>
  <si>
    <t>Vodorovné přemístění do 7000 m výkopku/sypaniny z horniny třídy těžitelnosti I, skupiny 1 až 3</t>
  </si>
  <si>
    <t>90417053</t>
  </si>
  <si>
    <t>SO-01 - odvoz výkopku na nejbližší skládku</t>
  </si>
  <si>
    <t>44,293+68,39-53,410</t>
  </si>
  <si>
    <t>9</t>
  </si>
  <si>
    <t>Poplatek za uložení na skládce (skládkovné) zeminy a kamení kód odpadu 17 05 04</t>
  </si>
  <si>
    <t>t</t>
  </si>
  <si>
    <t>1841837097</t>
  </si>
  <si>
    <t>SO-01 - skládkovné za zeminu</t>
  </si>
  <si>
    <t>59,273*1,5 'Přepočtené koeficientem množství</t>
  </si>
  <si>
    <t>10</t>
  </si>
  <si>
    <t>Zásyp jam, šachet rýh nebo kolem objektů sypaninou se zhutněním</t>
  </si>
  <si>
    <t>-1791573069</t>
  </si>
  <si>
    <t xml:space="preserve">SO-01 </t>
  </si>
  <si>
    <t>zásyp potrubí</t>
  </si>
  <si>
    <t>44,293-(3,14*0,055*0,055*75,32)-4,519-17,814</t>
  </si>
  <si>
    <t>zásyp nádrže</t>
  </si>
  <si>
    <t>68,39-10,5-22,575-3,15</t>
  </si>
  <si>
    <t>11</t>
  </si>
  <si>
    <t>Obsypání potrubí strojně sypaninou bez prohození, uloženou do 3 m</t>
  </si>
  <si>
    <t>-525282104</t>
  </si>
  <si>
    <t>SO-01 - obsyp potrubí DN110</t>
  </si>
  <si>
    <t>(0,3+0,11)*75,32*0,6</t>
  </si>
  <si>
    <t>- potrubí DN110</t>
  </si>
  <si>
    <t>-3,14*0,055*0,055*75,32</t>
  </si>
  <si>
    <t>12</t>
  </si>
  <si>
    <t>M</t>
  </si>
  <si>
    <t>štěrkopísek frakce 0/22</t>
  </si>
  <si>
    <t>-1855378154</t>
  </si>
  <si>
    <t>17,814*1,7 'Přepočtené koeficientem množství</t>
  </si>
  <si>
    <t>13</t>
  </si>
  <si>
    <t>Obsypání objektu nad přilehlým původním terénem sypaninou bez prohození, uloženou do 3 m strojně</t>
  </si>
  <si>
    <t>1148521472</t>
  </si>
  <si>
    <t>SO-01 - obsyp nádrží po výšku nádrže 2300mm</t>
  </si>
  <si>
    <t>4,5*3,5*2,3</t>
  </si>
  <si>
    <t>-podsyp</t>
  </si>
  <si>
    <t>-4,5*3,5*0,2</t>
  </si>
  <si>
    <t>- nádrže</t>
  </si>
  <si>
    <t>-10,5</t>
  </si>
  <si>
    <t>14</t>
  </si>
  <si>
    <t>kamenivo drcené hrubé frakce 8/16</t>
  </si>
  <si>
    <t>-880046421</t>
  </si>
  <si>
    <t>22,575*1,4 'Přepočtené koeficientem množství</t>
  </si>
  <si>
    <t>Rozprostření ornice tl vrstvy do 200 mm pl do 100 m2 v rovině nebo ve svahu do 1:5 strojně</t>
  </si>
  <si>
    <t>-872461902</t>
  </si>
  <si>
    <t>ornice</t>
  </si>
  <si>
    <t>75,52</t>
  </si>
  <si>
    <t>Zakládání</t>
  </si>
  <si>
    <t>Podsyp pod základové konstrukce se zhutněním z hrubého kameniva frakce 32 až 63 mm</t>
  </si>
  <si>
    <t>-440143488</t>
  </si>
  <si>
    <t>SO-01 - podsyp pod nádrž</t>
  </si>
  <si>
    <t>4,5*3,5*0,2</t>
  </si>
  <si>
    <t>Svislé a kompletní konstrukce</t>
  </si>
  <si>
    <t>17</t>
  </si>
  <si>
    <t>Sestava podzemní nádrže 10000l s přílušenstvím</t>
  </si>
  <si>
    <t>kus</t>
  </si>
  <si>
    <t>-1638153036</t>
  </si>
  <si>
    <t>Podzemní nádrž 10000l
Teleskopický vyrovnávací nástavec s PE poklopem
- interní filtr
- vtokové hrdlo s ochranou proti víření vody
- přepadový sifon s ochranou proti vniknutí
 drobných zvířat
- rychlomontážní manžeta
- čerpadlo zahradní soupravy
- box pro připojení vody
- sací souprava s 10 m sací hadicí 1“</t>
  </si>
  <si>
    <t>SO-01 - sestava nádrže 10000l</t>
  </si>
  <si>
    <t>Vodorovné konstrukce</t>
  </si>
  <si>
    <t>18</t>
  </si>
  <si>
    <t>Lože pod potrubí otevřený výkop z kameniva drobného těženého</t>
  </si>
  <si>
    <t>-1197210316</t>
  </si>
  <si>
    <t>SO-01 - lože pod potrubí</t>
  </si>
  <si>
    <t>75,32*0,1*0,6</t>
  </si>
  <si>
    <t>Komunikace pozemní</t>
  </si>
  <si>
    <t>19</t>
  </si>
  <si>
    <t>Kladení zámkové dlažby pozemních komunikací tl 80 mm skupiny A pl do 50 m2</t>
  </si>
  <si>
    <t>-514571005</t>
  </si>
  <si>
    <t>Navrácení zámkové dlažby</t>
  </si>
  <si>
    <t>20</t>
  </si>
  <si>
    <t>Kladení dlažby z vegetačních tvárnic pozemních komunikací tl 80 mm do 50 m2</t>
  </si>
  <si>
    <t>-400227375</t>
  </si>
  <si>
    <t>Navrácení okapových dlaždic</t>
  </si>
  <si>
    <t>Trubní vedení</t>
  </si>
  <si>
    <t>Kanalizační potrubí z tvrdého PVC jednovrstvé tuhost třídy SN4 DN 110</t>
  </si>
  <si>
    <t>m</t>
  </si>
  <si>
    <t>-694533202</t>
  </si>
  <si>
    <t xml:space="preserve">SO-02 - potrubí </t>
  </si>
  <si>
    <t>75,32</t>
  </si>
  <si>
    <t>22</t>
  </si>
  <si>
    <t>Montáž tvarovek z tvrdého PVC-systém KG nebo z polypropylenu-systém KG 2000 jednoosé DN 110</t>
  </si>
  <si>
    <t>-2081819356</t>
  </si>
  <si>
    <t>tvarovky DN110</t>
  </si>
  <si>
    <t>36</t>
  </si>
  <si>
    <t>23</t>
  </si>
  <si>
    <t>koleno kanalizace PVC KG 110x30°</t>
  </si>
  <si>
    <t>1172064315</t>
  </si>
  <si>
    <t>koleno 110/30°</t>
  </si>
  <si>
    <t>24</t>
  </si>
  <si>
    <t>Klapka KG koncová</t>
  </si>
  <si>
    <t>-1500977150</t>
  </si>
  <si>
    <t>25</t>
  </si>
  <si>
    <t>koleno kanalizační PVC KG 110x45°</t>
  </si>
  <si>
    <t>-1480698301</t>
  </si>
  <si>
    <t>koleno 110/45°</t>
  </si>
  <si>
    <t>30</t>
  </si>
  <si>
    <t>26</t>
  </si>
  <si>
    <t>odbočka kanalizační plastová s hrdlem KG 110/110/45°</t>
  </si>
  <si>
    <t>1445844658</t>
  </si>
  <si>
    <t>SO-02 - odbočka 110/110/45°</t>
  </si>
  <si>
    <t>27</t>
  </si>
  <si>
    <t>Obetonování potrubí nebo zdiva stok betonem prostým tř. C 16/20 otevřený výkop</t>
  </si>
  <si>
    <t>1200695598</t>
  </si>
  <si>
    <t>SO-02 - obetonávka lapačů 4ks</t>
  </si>
  <si>
    <t>28</t>
  </si>
  <si>
    <t>Krytí potrubí z plastů výstražnou fólií z PVC 20 cm</t>
  </si>
  <si>
    <t>-1420199340</t>
  </si>
  <si>
    <t>SO-01 - folie nad potrubí</t>
  </si>
  <si>
    <t>29</t>
  </si>
  <si>
    <t>Montáž lapače střešních splavenin z tvrdého PVC-systém KG DN 110</t>
  </si>
  <si>
    <t>808075551</t>
  </si>
  <si>
    <t>SO-02 - lapače</t>
  </si>
  <si>
    <t>lapače střešních splavenin okapová vpusť s klapkou+inspekční poklop z PP</t>
  </si>
  <si>
    <t>1389354757</t>
  </si>
  <si>
    <t>Ostatní konstrukce a práce, bourání</t>
  </si>
  <si>
    <t>31</t>
  </si>
  <si>
    <t>Jádrové vrty diamantovými korunkami do D 120 mm do stavebních materiálů</t>
  </si>
  <si>
    <t>-1271981232</t>
  </si>
  <si>
    <t>Jádrový vrt do stávající betonové šachty tl 120mm</t>
  </si>
  <si>
    <t>0,12</t>
  </si>
  <si>
    <t>Práce a dodávky PSV</t>
  </si>
  <si>
    <t>Zdravotechnika - vnitřní kanalizace</t>
  </si>
  <si>
    <t>32</t>
  </si>
  <si>
    <t>Demontáž lapače střešních splavenin DN 110</t>
  </si>
  <si>
    <t>-328607820</t>
  </si>
  <si>
    <t>SO-02 - demontáž lapačů</t>
  </si>
  <si>
    <t>Hodinové zúčtovací sazby</t>
  </si>
  <si>
    <t>33</t>
  </si>
  <si>
    <t>Hodinová zúčtovací sazba řidič - přistavění jeřábu</t>
  </si>
  <si>
    <t>km</t>
  </si>
  <si>
    <t>512</t>
  </si>
  <si>
    <t>-489057056</t>
  </si>
  <si>
    <t>34</t>
  </si>
  <si>
    <t>Hodinová zúčtovací sazba jeřábník specialista</t>
  </si>
  <si>
    <t>hod</t>
  </si>
  <si>
    <t>-1295857764</t>
  </si>
  <si>
    <t>Vedlejší rozpočtové náklady</t>
  </si>
  <si>
    <t>Průzkumné, geodetické a projektové práce</t>
  </si>
  <si>
    <t>35</t>
  </si>
  <si>
    <t>Geodetické práce před výstavbou</t>
  </si>
  <si>
    <t>1024</t>
  </si>
  <si>
    <t>2077254861</t>
  </si>
  <si>
    <t>Geodetické práce po výstavbě</t>
  </si>
  <si>
    <t>-452577716</t>
  </si>
  <si>
    <t>37</t>
  </si>
  <si>
    <t>Dokumentace skutečného provedení stavby</t>
  </si>
  <si>
    <t>-2092864845</t>
  </si>
  <si>
    <t>Zařízení staveniště</t>
  </si>
  <si>
    <t>38</t>
  </si>
  <si>
    <t>Ostatní vybavení staveniště - ohrazení</t>
  </si>
  <si>
    <t>-25631979</t>
  </si>
  <si>
    <t>39</t>
  </si>
  <si>
    <t>Rozebrání, bourání a odvoz zařízení staveniště</t>
  </si>
  <si>
    <t>-1380117195</t>
  </si>
  <si>
    <t>Finanční náklady</t>
  </si>
  <si>
    <t>40</t>
  </si>
  <si>
    <t>Pojištění</t>
  </si>
  <si>
    <t>1324276992</t>
  </si>
  <si>
    <t>Provozní vlivy</t>
  </si>
  <si>
    <t>41</t>
  </si>
  <si>
    <t>Ochranná pásma elektrického vedení - vytyčení</t>
  </si>
  <si>
    <t>-1398266841</t>
  </si>
  <si>
    <t>42</t>
  </si>
  <si>
    <t>Ochranná pásma vodárenská</t>
  </si>
  <si>
    <t>1406484083</t>
  </si>
  <si>
    <t>43</t>
  </si>
  <si>
    <t>Jiná ochranná pásma - sdělovací vedení</t>
  </si>
  <si>
    <t>-1431005797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</si>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</sst>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"/>
  </numFmts>
  <fonts count="12" x14ac:knownFonts="1">
    <font>
      <sz val="8"/>
      <name val="Arial CE"/>
      <family val="2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9"/>
      <name val="Arial CE"/>
    </font>
    <font>
      <sz val="9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4" xfId="0" applyFont="1" applyBorder="1" applyAlignment="1"/>
    <xf numFmtId="0" fontId="3" fillId="0" borderId="0" xfId="0" applyFont="1" applyBorder="1" applyAlignment="1"/>
    <xf numFmtId="4" fontId="3" fillId="0" borderId="0" xfId="0" applyNumberFormat="1" applyFont="1" applyBorder="1" applyAlignment="1"/>
    <xf numFmtId="164" fontId="3" fillId="0" borderId="0" xfId="0" applyNumberFormat="1" applyFont="1" applyBorder="1" applyAlignment="1"/>
    <xf numFmtId="164" fontId="3" fillId="0" borderId="5" xfId="0" applyNumberFormat="1" applyFont="1" applyBorder="1" applyAlignme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vertical="center"/>
    </xf>
    <xf numFmtId="0" fontId="2" fillId="0" borderId="0" xfId="0" applyFont="1" applyAlignment="1">
      <alignment horizontal="left"/>
    </xf>
    <xf numFmtId="0" fontId="0" fillId="0" borderId="1" xfId="0" applyFont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165" fontId="7" fillId="0" borderId="9" xfId="0" applyNumberFormat="1" applyFont="1" applyBorder="1" applyAlignment="1" applyProtection="1">
      <alignment vertical="center"/>
      <protection locked="0"/>
    </xf>
    <xf numFmtId="0" fontId="8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4" fontId="8" fillId="0" borderId="0" xfId="0" applyNumberFormat="1" applyFont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164" fontId="8" fillId="0" borderId="5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65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5" fontId="10" fillId="0" borderId="9" xfId="0" applyNumberFormat="1" applyFont="1" applyBorder="1" applyAlignment="1" applyProtection="1">
      <alignment vertical="center"/>
      <protection locked="0"/>
    </xf>
    <xf numFmtId="0" fontId="11" fillId="0" borderId="1" xfId="0" applyFont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63"/>
  <sheetViews>
    <sheetView showGridLines="0" tabSelected="1" topLeftCell="A136" workbookViewId="0">
      <selection activeCell="B1" sqref="B1:G16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100.83203125" style="1" customWidth="1"/>
    <col min="5" max="5" width="9" style="1" bestFit="1" customWidth="1"/>
    <col min="6" max="6" width="11.5" style="1" customWidth="1"/>
    <col min="7" max="7" width="3" style="1" customWidth="1"/>
    <col min="8" max="8" width="10.83203125" style="1" hidden="1" customWidth="1"/>
    <col min="9" max="9" width="9.33203125" style="1" hidden="1"/>
    <col min="10" max="18" width="14.1640625" style="1" hidden="1" customWidth="1"/>
    <col min="19" max="19" width="12.33203125" style="1" hidden="1" customWidth="1"/>
    <col min="20" max="20" width="16.33203125" style="1" customWidth="1"/>
    <col min="21" max="21" width="12.33203125" style="1" customWidth="1"/>
    <col min="22" max="22" width="15" style="1" customWidth="1"/>
    <col min="23" max="23" width="11" style="1" customWidth="1"/>
    <col min="24" max="24" width="15" style="1" customWidth="1"/>
    <col min="25" max="25" width="16.33203125" style="1" customWidth="1"/>
    <col min="38" max="59" width="9.33203125" style="1" hidden="1"/>
  </cols>
  <sheetData>
    <row r="1" spans="1:59" s="1" customFormat="1" x14ac:dyDescent="0.2"/>
    <row r="2" spans="1:59" s="2" customFormat="1" ht="6.95" customHeight="1" x14ac:dyDescent="0.2">
      <c r="A2" s="9"/>
      <c r="B2" s="76"/>
      <c r="C2" s="77"/>
      <c r="D2" s="77"/>
      <c r="E2" s="77"/>
      <c r="F2" s="77"/>
      <c r="G2" s="11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59" s="3" customFormat="1" ht="29.25" customHeight="1" x14ac:dyDescent="0.2">
      <c r="A3" s="19"/>
      <c r="B3" s="20"/>
      <c r="C3" s="21" t="s">
        <v>12</v>
      </c>
      <c r="D3" s="22" t="s">
        <v>7</v>
      </c>
      <c r="E3" s="22" t="s">
        <v>13</v>
      </c>
      <c r="F3" s="22" t="s">
        <v>14</v>
      </c>
      <c r="G3" s="23"/>
      <c r="H3" s="16" t="s">
        <v>0</v>
      </c>
      <c r="I3" s="17" t="s">
        <v>5</v>
      </c>
      <c r="J3" s="17" t="s">
        <v>15</v>
      </c>
      <c r="K3" s="17" t="s">
        <v>16</v>
      </c>
      <c r="L3" s="17" t="s">
        <v>17</v>
      </c>
      <c r="M3" s="17" t="s">
        <v>18</v>
      </c>
      <c r="N3" s="17" t="s">
        <v>19</v>
      </c>
      <c r="O3" s="17" t="s">
        <v>20</v>
      </c>
      <c r="P3" s="17" t="s">
        <v>21</v>
      </c>
      <c r="Q3" s="17" t="s">
        <v>22</v>
      </c>
      <c r="R3" s="18" t="s">
        <v>23</v>
      </c>
      <c r="S3" s="19"/>
      <c r="T3" s="19"/>
      <c r="U3" s="19"/>
      <c r="V3" s="19"/>
      <c r="W3" s="19"/>
      <c r="X3" s="19"/>
      <c r="Y3" s="19"/>
    </row>
    <row r="4" spans="1:59" s="4" customFormat="1" ht="25.9" customHeight="1" x14ac:dyDescent="0.2">
      <c r="B4" s="24"/>
      <c r="D4" s="26" t="s">
        <v>24</v>
      </c>
      <c r="G4" s="24"/>
      <c r="H4" s="27"/>
      <c r="I4" s="28"/>
      <c r="J4" s="28"/>
      <c r="K4" s="29" t="e">
        <f>K5+K74+K79+K85+K90+K99+K135</f>
        <v>#REF!</v>
      </c>
      <c r="L4" s="29" t="e">
        <f>L5+L74+L79+L85+L90+L99+L135</f>
        <v>#REF!</v>
      </c>
      <c r="M4" s="28"/>
      <c r="N4" s="30">
        <f>N5+N74+N79+N85+N90+N99+N135</f>
        <v>170.657363</v>
      </c>
      <c r="O4" s="28"/>
      <c r="P4" s="30">
        <f>P5+P74+P79+P85+P90+P99+P135</f>
        <v>74.525738399999994</v>
      </c>
      <c r="Q4" s="28"/>
      <c r="R4" s="31">
        <f>R5+R74+R79+R85+R90+R99+R135</f>
        <v>5.7228999999999992</v>
      </c>
      <c r="AL4" s="25" t="s">
        <v>10</v>
      </c>
      <c r="AN4" s="32" t="s">
        <v>8</v>
      </c>
      <c r="AO4" s="32" t="s">
        <v>9</v>
      </c>
      <c r="AS4" s="25" t="s">
        <v>25</v>
      </c>
      <c r="BE4" s="33" t="e">
        <f>BE5+BE74+BE79+BE85+BE90+BE99+BE135</f>
        <v>#REF!</v>
      </c>
    </row>
    <row r="5" spans="1:59" s="4" customFormat="1" ht="22.9" customHeight="1" x14ac:dyDescent="0.2">
      <c r="B5" s="24"/>
      <c r="D5" s="34" t="s">
        <v>26</v>
      </c>
      <c r="G5" s="24"/>
      <c r="H5" s="27"/>
      <c r="I5" s="28"/>
      <c r="J5" s="28"/>
      <c r="K5" s="29" t="e">
        <f>SUM(K6:K73)</f>
        <v>#REF!</v>
      </c>
      <c r="L5" s="29" t="e">
        <f>SUM(L6:L73)</f>
        <v>#REF!</v>
      </c>
      <c r="M5" s="28"/>
      <c r="N5" s="30">
        <f>SUM(N6:N73)</f>
        <v>103.96186999999999</v>
      </c>
      <c r="O5" s="28"/>
      <c r="P5" s="30">
        <f>SUM(P6:P73)</f>
        <v>61.888999999999996</v>
      </c>
      <c r="Q5" s="28"/>
      <c r="R5" s="31">
        <f>SUM(R6:R73)</f>
        <v>5.7174999999999994</v>
      </c>
      <c r="AL5" s="25" t="s">
        <v>10</v>
      </c>
      <c r="AN5" s="32" t="s">
        <v>8</v>
      </c>
      <c r="AO5" s="32" t="s">
        <v>10</v>
      </c>
      <c r="AS5" s="25" t="s">
        <v>25</v>
      </c>
      <c r="BE5" s="33" t="e">
        <f>SUM(BE6:BE73)</f>
        <v>#REF!</v>
      </c>
    </row>
    <row r="6" spans="1:59" s="2" customFormat="1" ht="21.75" customHeight="1" x14ac:dyDescent="0.2">
      <c r="A6" s="9"/>
      <c r="B6" s="35"/>
      <c r="C6" s="36" t="s">
        <v>10</v>
      </c>
      <c r="D6" s="37" t="s">
        <v>28</v>
      </c>
      <c r="E6" s="38" t="s">
        <v>29</v>
      </c>
      <c r="F6" s="39">
        <v>5.5</v>
      </c>
      <c r="G6" s="10"/>
      <c r="H6" s="40" t="s">
        <v>0</v>
      </c>
      <c r="I6" s="41" t="s">
        <v>6</v>
      </c>
      <c r="J6" s="42" t="e">
        <f>#REF!+#REF!</f>
        <v>#REF!</v>
      </c>
      <c r="K6" s="42" t="e">
        <f>ROUND(#REF!*F6,2)</f>
        <v>#REF!</v>
      </c>
      <c r="L6" s="42" t="e">
        <f>ROUND(#REF!*F6,2)</f>
        <v>#REF!</v>
      </c>
      <c r="M6" s="43">
        <v>0.218</v>
      </c>
      <c r="N6" s="43">
        <f>M6*F6</f>
        <v>1.1990000000000001</v>
      </c>
      <c r="O6" s="43">
        <v>0</v>
      </c>
      <c r="P6" s="43">
        <f>O6*F6</f>
        <v>0</v>
      </c>
      <c r="Q6" s="43">
        <v>0.23499999999999999</v>
      </c>
      <c r="R6" s="44">
        <f>Q6*F6</f>
        <v>1.2925</v>
      </c>
      <c r="S6" s="9"/>
      <c r="T6" s="9"/>
      <c r="U6" s="9"/>
      <c r="V6" s="9"/>
      <c r="W6" s="9"/>
      <c r="X6" s="9"/>
      <c r="Y6" s="9"/>
      <c r="AL6" s="45" t="s">
        <v>30</v>
      </c>
      <c r="AN6" s="45" t="s">
        <v>27</v>
      </c>
      <c r="AO6" s="45" t="s">
        <v>11</v>
      </c>
      <c r="AS6" s="8" t="s">
        <v>25</v>
      </c>
      <c r="AY6" s="46" t="e">
        <f>IF(I6="základní",#REF!,0)</f>
        <v>#REF!</v>
      </c>
      <c r="AZ6" s="46">
        <f>IF(I6="snížená",#REF!,0)</f>
        <v>0</v>
      </c>
      <c r="BA6" s="46">
        <f>IF(I6="zákl. přenesená",#REF!,0)</f>
        <v>0</v>
      </c>
      <c r="BB6" s="46">
        <f>IF(I6="sníž. přenesená",#REF!,0)</f>
        <v>0</v>
      </c>
      <c r="BC6" s="46">
        <f>IF(I6="nulová",#REF!,0)</f>
        <v>0</v>
      </c>
      <c r="BD6" s="8" t="s">
        <v>10</v>
      </c>
      <c r="BE6" s="46" t="e">
        <f>ROUND(J6*F6,2)</f>
        <v>#REF!</v>
      </c>
      <c r="BF6" s="8" t="s">
        <v>30</v>
      </c>
      <c r="BG6" s="45" t="s">
        <v>31</v>
      </c>
    </row>
    <row r="7" spans="1:59" s="5" customFormat="1" x14ac:dyDescent="0.2">
      <c r="B7" s="50"/>
      <c r="D7" s="52" t="s">
        <v>34</v>
      </c>
      <c r="F7" s="51" t="s">
        <v>0</v>
      </c>
      <c r="G7" s="50"/>
      <c r="H7" s="53"/>
      <c r="I7" s="54"/>
      <c r="J7" s="54"/>
      <c r="K7" s="54"/>
      <c r="L7" s="54"/>
      <c r="M7" s="54"/>
      <c r="N7" s="54"/>
      <c r="O7" s="54"/>
      <c r="P7" s="54"/>
      <c r="Q7" s="54"/>
      <c r="R7" s="55"/>
      <c r="AN7" s="51" t="s">
        <v>33</v>
      </c>
      <c r="AO7" s="51" t="s">
        <v>11</v>
      </c>
      <c r="AP7" s="5" t="s">
        <v>10</v>
      </c>
      <c r="AQ7" s="5" t="s">
        <v>2</v>
      </c>
      <c r="AR7" s="5" t="s">
        <v>9</v>
      </c>
      <c r="AS7" s="51" t="s">
        <v>25</v>
      </c>
    </row>
    <row r="8" spans="1:59" s="6" customFormat="1" x14ac:dyDescent="0.2">
      <c r="B8" s="56"/>
      <c r="D8" s="58" t="s">
        <v>35</v>
      </c>
      <c r="F8" s="59">
        <v>5.5</v>
      </c>
      <c r="G8" s="56"/>
      <c r="H8" s="60"/>
      <c r="I8" s="61"/>
      <c r="J8" s="61"/>
      <c r="K8" s="61"/>
      <c r="L8" s="61"/>
      <c r="M8" s="61"/>
      <c r="N8" s="61"/>
      <c r="O8" s="61"/>
      <c r="P8" s="61"/>
      <c r="Q8" s="61"/>
      <c r="R8" s="62"/>
      <c r="AN8" s="57" t="s">
        <v>33</v>
      </c>
      <c r="AO8" s="57" t="s">
        <v>11</v>
      </c>
      <c r="AP8" s="6" t="s">
        <v>11</v>
      </c>
      <c r="AQ8" s="6" t="s">
        <v>2</v>
      </c>
      <c r="AR8" s="6" t="s">
        <v>9</v>
      </c>
      <c r="AS8" s="57" t="s">
        <v>25</v>
      </c>
    </row>
    <row r="9" spans="1:59" s="7" customFormat="1" x14ac:dyDescent="0.2">
      <c r="B9" s="63"/>
      <c r="D9" s="65" t="s">
        <v>36</v>
      </c>
      <c r="F9" s="66">
        <v>5.5</v>
      </c>
      <c r="G9" s="63"/>
      <c r="H9" s="67"/>
      <c r="I9" s="68"/>
      <c r="J9" s="68"/>
      <c r="K9" s="68"/>
      <c r="L9" s="68"/>
      <c r="M9" s="68"/>
      <c r="N9" s="68"/>
      <c r="O9" s="68"/>
      <c r="P9" s="68"/>
      <c r="Q9" s="68"/>
      <c r="R9" s="69"/>
      <c r="AN9" s="64" t="s">
        <v>33</v>
      </c>
      <c r="AO9" s="64" t="s">
        <v>11</v>
      </c>
      <c r="AP9" s="7" t="s">
        <v>30</v>
      </c>
      <c r="AQ9" s="7" t="s">
        <v>2</v>
      </c>
      <c r="AR9" s="7" t="s">
        <v>10</v>
      </c>
      <c r="AS9" s="64" t="s">
        <v>25</v>
      </c>
    </row>
    <row r="10" spans="1:59" s="2" customFormat="1" ht="21.75" customHeight="1" x14ac:dyDescent="0.2">
      <c r="A10" s="9"/>
      <c r="B10" s="35"/>
      <c r="C10" s="36" t="s">
        <v>11</v>
      </c>
      <c r="D10" s="37" t="s">
        <v>37</v>
      </c>
      <c r="E10" s="38" t="s">
        <v>29</v>
      </c>
      <c r="F10" s="39">
        <v>15</v>
      </c>
      <c r="G10" s="10"/>
      <c r="H10" s="40" t="s">
        <v>0</v>
      </c>
      <c r="I10" s="41" t="s">
        <v>6</v>
      </c>
      <c r="J10" s="42" t="e">
        <f>#REF!+#REF!</f>
        <v>#REF!</v>
      </c>
      <c r="K10" s="42" t="e">
        <f>ROUND(#REF!*F10,2)</f>
        <v>#REF!</v>
      </c>
      <c r="L10" s="42" t="e">
        <f>ROUND(#REF!*F10,2)</f>
        <v>#REF!</v>
      </c>
      <c r="M10" s="43">
        <v>0.34399999999999997</v>
      </c>
      <c r="N10" s="43">
        <f>M10*F10</f>
        <v>5.1599999999999993</v>
      </c>
      <c r="O10" s="43">
        <v>0</v>
      </c>
      <c r="P10" s="43">
        <f>O10*F10</f>
        <v>0</v>
      </c>
      <c r="Q10" s="43">
        <v>0.29499999999999998</v>
      </c>
      <c r="R10" s="44">
        <f>Q10*F10</f>
        <v>4.4249999999999998</v>
      </c>
      <c r="S10" s="9"/>
      <c r="T10" s="9"/>
      <c r="U10" s="9"/>
      <c r="V10" s="9"/>
      <c r="W10" s="9"/>
      <c r="X10" s="9"/>
      <c r="Y10" s="9"/>
      <c r="AL10" s="45" t="s">
        <v>30</v>
      </c>
      <c r="AN10" s="45" t="s">
        <v>27</v>
      </c>
      <c r="AO10" s="45" t="s">
        <v>11</v>
      </c>
      <c r="AS10" s="8" t="s">
        <v>25</v>
      </c>
      <c r="AY10" s="46" t="e">
        <f>IF(I10="základní",#REF!,0)</f>
        <v>#REF!</v>
      </c>
      <c r="AZ10" s="46">
        <f>IF(I10="snížená",#REF!,0)</f>
        <v>0</v>
      </c>
      <c r="BA10" s="46">
        <f>IF(I10="zákl. přenesená",#REF!,0)</f>
        <v>0</v>
      </c>
      <c r="BB10" s="46">
        <f>IF(I10="sníž. přenesená",#REF!,0)</f>
        <v>0</v>
      </c>
      <c r="BC10" s="46">
        <f>IF(I10="nulová",#REF!,0)</f>
        <v>0</v>
      </c>
      <c r="BD10" s="8" t="s">
        <v>10</v>
      </c>
      <c r="BE10" s="46" t="e">
        <f>ROUND(J10*F10,2)</f>
        <v>#REF!</v>
      </c>
      <c r="BF10" s="8" t="s">
        <v>30</v>
      </c>
      <c r="BG10" s="45" t="s">
        <v>38</v>
      </c>
    </row>
    <row r="11" spans="1:59" s="5" customFormat="1" x14ac:dyDescent="0.2">
      <c r="B11" s="50"/>
      <c r="D11" s="52" t="s">
        <v>39</v>
      </c>
      <c r="F11" s="51" t="s">
        <v>0</v>
      </c>
      <c r="G11" s="50"/>
      <c r="H11" s="53"/>
      <c r="I11" s="54"/>
      <c r="J11" s="54"/>
      <c r="K11" s="54"/>
      <c r="L11" s="54"/>
      <c r="M11" s="54"/>
      <c r="N11" s="54"/>
      <c r="O11" s="54"/>
      <c r="P11" s="54"/>
      <c r="Q11" s="54"/>
      <c r="R11" s="55"/>
      <c r="AN11" s="51" t="s">
        <v>33</v>
      </c>
      <c r="AO11" s="51" t="s">
        <v>11</v>
      </c>
      <c r="AP11" s="5" t="s">
        <v>10</v>
      </c>
      <c r="AQ11" s="5" t="s">
        <v>2</v>
      </c>
      <c r="AR11" s="5" t="s">
        <v>9</v>
      </c>
      <c r="AS11" s="51" t="s">
        <v>25</v>
      </c>
    </row>
    <row r="12" spans="1:59" s="6" customFormat="1" x14ac:dyDescent="0.2">
      <c r="B12" s="56"/>
      <c r="D12" s="58" t="s">
        <v>4</v>
      </c>
      <c r="F12" s="59">
        <v>15</v>
      </c>
      <c r="G12" s="56"/>
      <c r="H12" s="60"/>
      <c r="I12" s="61"/>
      <c r="J12" s="61"/>
      <c r="K12" s="61"/>
      <c r="L12" s="61"/>
      <c r="M12" s="61"/>
      <c r="N12" s="61"/>
      <c r="O12" s="61"/>
      <c r="P12" s="61"/>
      <c r="Q12" s="61"/>
      <c r="R12" s="62"/>
      <c r="AN12" s="57" t="s">
        <v>33</v>
      </c>
      <c r="AO12" s="57" t="s">
        <v>11</v>
      </c>
      <c r="AP12" s="6" t="s">
        <v>11</v>
      </c>
      <c r="AQ12" s="6" t="s">
        <v>2</v>
      </c>
      <c r="AR12" s="6" t="s">
        <v>9</v>
      </c>
      <c r="AS12" s="57" t="s">
        <v>25</v>
      </c>
    </row>
    <row r="13" spans="1:59" s="7" customFormat="1" x14ac:dyDescent="0.2">
      <c r="B13" s="63"/>
      <c r="D13" s="65" t="s">
        <v>36</v>
      </c>
      <c r="F13" s="66">
        <v>15</v>
      </c>
      <c r="G13" s="63"/>
      <c r="H13" s="67"/>
      <c r="I13" s="68"/>
      <c r="J13" s="68"/>
      <c r="K13" s="68"/>
      <c r="L13" s="68"/>
      <c r="M13" s="68"/>
      <c r="N13" s="68"/>
      <c r="O13" s="68"/>
      <c r="P13" s="68"/>
      <c r="Q13" s="68"/>
      <c r="R13" s="69"/>
      <c r="AN13" s="64" t="s">
        <v>33</v>
      </c>
      <c r="AO13" s="64" t="s">
        <v>11</v>
      </c>
      <c r="AP13" s="7" t="s">
        <v>30</v>
      </c>
      <c r="AQ13" s="7" t="s">
        <v>2</v>
      </c>
      <c r="AR13" s="7" t="s">
        <v>10</v>
      </c>
      <c r="AS13" s="64" t="s">
        <v>25</v>
      </c>
    </row>
    <row r="14" spans="1:59" s="2" customFormat="1" ht="21.75" customHeight="1" x14ac:dyDescent="0.2">
      <c r="A14" s="9"/>
      <c r="B14" s="35"/>
      <c r="C14" s="36" t="s">
        <v>40</v>
      </c>
      <c r="D14" s="37" t="s">
        <v>41</v>
      </c>
      <c r="E14" s="38" t="s">
        <v>29</v>
      </c>
      <c r="F14" s="39">
        <v>75.52</v>
      </c>
      <c r="G14" s="10"/>
      <c r="H14" s="40" t="s">
        <v>0</v>
      </c>
      <c r="I14" s="41" t="s">
        <v>6</v>
      </c>
      <c r="J14" s="42" t="e">
        <f>#REF!+#REF!</f>
        <v>#REF!</v>
      </c>
      <c r="K14" s="42" t="e">
        <f>ROUND(#REF!*F14,2)</f>
        <v>#REF!</v>
      </c>
      <c r="L14" s="42" t="e">
        <f>ROUND(#REF!*F14,2)</f>
        <v>#REF!</v>
      </c>
      <c r="M14" s="43">
        <v>7.5999999999999998E-2</v>
      </c>
      <c r="N14" s="43">
        <f>M14*F14</f>
        <v>5.7395199999999997</v>
      </c>
      <c r="O14" s="43">
        <v>0</v>
      </c>
      <c r="P14" s="43">
        <f>O14*F14</f>
        <v>0</v>
      </c>
      <c r="Q14" s="43">
        <v>0</v>
      </c>
      <c r="R14" s="44">
        <f>Q14*F14</f>
        <v>0</v>
      </c>
      <c r="S14" s="9"/>
      <c r="T14" s="9"/>
      <c r="U14" s="9"/>
      <c r="V14" s="9"/>
      <c r="W14" s="9"/>
      <c r="X14" s="9"/>
      <c r="Y14" s="9"/>
      <c r="AL14" s="45" t="s">
        <v>30</v>
      </c>
      <c r="AN14" s="45" t="s">
        <v>27</v>
      </c>
      <c r="AO14" s="45" t="s">
        <v>11</v>
      </c>
      <c r="AS14" s="8" t="s">
        <v>25</v>
      </c>
      <c r="AY14" s="46" t="e">
        <f>IF(I14="základní",#REF!,0)</f>
        <v>#REF!</v>
      </c>
      <c r="AZ14" s="46">
        <f>IF(I14="snížená",#REF!,0)</f>
        <v>0</v>
      </c>
      <c r="BA14" s="46">
        <f>IF(I14="zákl. přenesená",#REF!,0)</f>
        <v>0</v>
      </c>
      <c r="BB14" s="46">
        <f>IF(I14="sníž. přenesená",#REF!,0)</f>
        <v>0</v>
      </c>
      <c r="BC14" s="46">
        <f>IF(I14="nulová",#REF!,0)</f>
        <v>0</v>
      </c>
      <c r="BD14" s="8" t="s">
        <v>10</v>
      </c>
      <c r="BE14" s="46" t="e">
        <f>ROUND(J14*F14,2)</f>
        <v>#REF!</v>
      </c>
      <c r="BF14" s="8" t="s">
        <v>30</v>
      </c>
      <c r="BG14" s="45" t="s">
        <v>42</v>
      </c>
    </row>
    <row r="15" spans="1:59" s="5" customFormat="1" x14ac:dyDescent="0.2">
      <c r="B15" s="50"/>
      <c r="D15" s="52" t="s">
        <v>43</v>
      </c>
      <c r="F15" s="51" t="s">
        <v>0</v>
      </c>
      <c r="G15" s="50"/>
      <c r="H15" s="53"/>
      <c r="I15" s="54"/>
      <c r="J15" s="54"/>
      <c r="K15" s="54"/>
      <c r="L15" s="54"/>
      <c r="M15" s="54"/>
      <c r="N15" s="54"/>
      <c r="O15" s="54"/>
      <c r="P15" s="54"/>
      <c r="Q15" s="54"/>
      <c r="R15" s="55"/>
      <c r="AN15" s="51" t="s">
        <v>33</v>
      </c>
      <c r="AO15" s="51" t="s">
        <v>11</v>
      </c>
      <c r="AP15" s="5" t="s">
        <v>10</v>
      </c>
      <c r="AQ15" s="5" t="s">
        <v>2</v>
      </c>
      <c r="AR15" s="5" t="s">
        <v>9</v>
      </c>
      <c r="AS15" s="51" t="s">
        <v>25</v>
      </c>
    </row>
    <row r="16" spans="1:59" s="6" customFormat="1" x14ac:dyDescent="0.2">
      <c r="B16" s="56"/>
      <c r="D16" s="58" t="s">
        <v>44</v>
      </c>
      <c r="F16" s="59">
        <v>46.27</v>
      </c>
      <c r="G16" s="56"/>
      <c r="H16" s="60"/>
      <c r="I16" s="61"/>
      <c r="J16" s="61"/>
      <c r="K16" s="61"/>
      <c r="L16" s="61"/>
      <c r="M16" s="61"/>
      <c r="N16" s="61"/>
      <c r="O16" s="61"/>
      <c r="P16" s="61"/>
      <c r="Q16" s="61"/>
      <c r="R16" s="62"/>
      <c r="AN16" s="57" t="s">
        <v>33</v>
      </c>
      <c r="AO16" s="57" t="s">
        <v>11</v>
      </c>
      <c r="AP16" s="6" t="s">
        <v>11</v>
      </c>
      <c r="AQ16" s="6" t="s">
        <v>2</v>
      </c>
      <c r="AR16" s="6" t="s">
        <v>9</v>
      </c>
      <c r="AS16" s="57" t="s">
        <v>25</v>
      </c>
    </row>
    <row r="17" spans="1:59" s="5" customFormat="1" x14ac:dyDescent="0.2">
      <c r="B17" s="50"/>
      <c r="D17" s="52" t="s">
        <v>45</v>
      </c>
      <c r="F17" s="51" t="s">
        <v>0</v>
      </c>
      <c r="G17" s="50"/>
      <c r="H17" s="53"/>
      <c r="I17" s="54"/>
      <c r="J17" s="54"/>
      <c r="K17" s="54"/>
      <c r="L17" s="54"/>
      <c r="M17" s="54"/>
      <c r="N17" s="54"/>
      <c r="O17" s="54"/>
      <c r="P17" s="54"/>
      <c r="Q17" s="54"/>
      <c r="R17" s="55"/>
      <c r="AN17" s="51" t="s">
        <v>33</v>
      </c>
      <c r="AO17" s="51" t="s">
        <v>11</v>
      </c>
      <c r="AP17" s="5" t="s">
        <v>10</v>
      </c>
      <c r="AQ17" s="5" t="s">
        <v>2</v>
      </c>
      <c r="AR17" s="5" t="s">
        <v>9</v>
      </c>
      <c r="AS17" s="51" t="s">
        <v>25</v>
      </c>
    </row>
    <row r="18" spans="1:59" s="6" customFormat="1" x14ac:dyDescent="0.2">
      <c r="B18" s="56"/>
      <c r="D18" s="58" t="s">
        <v>46</v>
      </c>
      <c r="F18" s="59">
        <v>29.25</v>
      </c>
      <c r="G18" s="56"/>
      <c r="H18" s="60"/>
      <c r="I18" s="61"/>
      <c r="J18" s="61"/>
      <c r="K18" s="61"/>
      <c r="L18" s="61"/>
      <c r="M18" s="61"/>
      <c r="N18" s="61"/>
      <c r="O18" s="61"/>
      <c r="P18" s="61"/>
      <c r="Q18" s="61"/>
      <c r="R18" s="62"/>
      <c r="AN18" s="57" t="s">
        <v>33</v>
      </c>
      <c r="AO18" s="57" t="s">
        <v>11</v>
      </c>
      <c r="AP18" s="6" t="s">
        <v>11</v>
      </c>
      <c r="AQ18" s="6" t="s">
        <v>2</v>
      </c>
      <c r="AR18" s="6" t="s">
        <v>9</v>
      </c>
      <c r="AS18" s="57" t="s">
        <v>25</v>
      </c>
    </row>
    <row r="19" spans="1:59" s="7" customFormat="1" x14ac:dyDescent="0.2">
      <c r="B19" s="63"/>
      <c r="D19" s="65" t="s">
        <v>36</v>
      </c>
      <c r="F19" s="66">
        <v>75.52000000000001</v>
      </c>
      <c r="G19" s="63"/>
      <c r="H19" s="67"/>
      <c r="I19" s="68"/>
      <c r="J19" s="68"/>
      <c r="K19" s="68"/>
      <c r="L19" s="68"/>
      <c r="M19" s="68"/>
      <c r="N19" s="68"/>
      <c r="O19" s="68"/>
      <c r="P19" s="68"/>
      <c r="Q19" s="68"/>
      <c r="R19" s="69"/>
      <c r="AN19" s="64" t="s">
        <v>33</v>
      </c>
      <c r="AO19" s="64" t="s">
        <v>11</v>
      </c>
      <c r="AP19" s="7" t="s">
        <v>30</v>
      </c>
      <c r="AQ19" s="7" t="s">
        <v>2</v>
      </c>
      <c r="AR19" s="7" t="s">
        <v>10</v>
      </c>
      <c r="AS19" s="64" t="s">
        <v>25</v>
      </c>
    </row>
    <row r="20" spans="1:59" s="2" customFormat="1" ht="21.75" customHeight="1" x14ac:dyDescent="0.2">
      <c r="A20" s="9"/>
      <c r="B20" s="35"/>
      <c r="C20" s="36" t="s">
        <v>30</v>
      </c>
      <c r="D20" s="37" t="s">
        <v>47</v>
      </c>
      <c r="E20" s="38" t="s">
        <v>48</v>
      </c>
      <c r="F20" s="39">
        <v>44.292999999999999</v>
      </c>
      <c r="G20" s="10"/>
      <c r="H20" s="40" t="s">
        <v>0</v>
      </c>
      <c r="I20" s="41" t="s">
        <v>6</v>
      </c>
      <c r="J20" s="42" t="e">
        <f>#REF!+#REF!</f>
        <v>#REF!</v>
      </c>
      <c r="K20" s="42" t="e">
        <f>ROUND(#REF!*F20,2)</f>
        <v>#REF!</v>
      </c>
      <c r="L20" s="42" t="e">
        <f>ROUND(#REF!*F20,2)</f>
        <v>#REF!</v>
      </c>
      <c r="M20" s="43">
        <v>0.23</v>
      </c>
      <c r="N20" s="43">
        <f>M20*F20</f>
        <v>10.187390000000001</v>
      </c>
      <c r="O20" s="43">
        <v>0</v>
      </c>
      <c r="P20" s="43">
        <f>O20*F20</f>
        <v>0</v>
      </c>
      <c r="Q20" s="43">
        <v>0</v>
      </c>
      <c r="R20" s="44">
        <f>Q20*F20</f>
        <v>0</v>
      </c>
      <c r="S20" s="9"/>
      <c r="T20" s="9"/>
      <c r="U20" s="9"/>
      <c r="V20" s="9"/>
      <c r="W20" s="9"/>
      <c r="X20" s="9"/>
      <c r="Y20" s="9"/>
      <c r="AL20" s="45" t="s">
        <v>30</v>
      </c>
      <c r="AN20" s="45" t="s">
        <v>27</v>
      </c>
      <c r="AO20" s="45" t="s">
        <v>11</v>
      </c>
      <c r="AS20" s="8" t="s">
        <v>25</v>
      </c>
      <c r="AY20" s="46" t="e">
        <f>IF(I20="základní",#REF!,0)</f>
        <v>#REF!</v>
      </c>
      <c r="AZ20" s="46">
        <f>IF(I20="snížená",#REF!,0)</f>
        <v>0</v>
      </c>
      <c r="BA20" s="46">
        <f>IF(I20="zákl. přenesená",#REF!,0)</f>
        <v>0</v>
      </c>
      <c r="BB20" s="46">
        <f>IF(I20="sníž. přenesená",#REF!,0)</f>
        <v>0</v>
      </c>
      <c r="BC20" s="46">
        <f>IF(I20="nulová",#REF!,0)</f>
        <v>0</v>
      </c>
      <c r="BD20" s="8" t="s">
        <v>10</v>
      </c>
      <c r="BE20" s="46" t="e">
        <f>ROUND(J20*F20,2)</f>
        <v>#REF!</v>
      </c>
      <c r="BF20" s="8" t="s">
        <v>30</v>
      </c>
      <c r="BG20" s="45" t="s">
        <v>49</v>
      </c>
    </row>
    <row r="21" spans="1:59" s="5" customFormat="1" x14ac:dyDescent="0.2">
      <c r="B21" s="50"/>
      <c r="D21" s="52" t="s">
        <v>50</v>
      </c>
      <c r="F21" s="51" t="s">
        <v>0</v>
      </c>
      <c r="G21" s="50"/>
      <c r="H21" s="53"/>
      <c r="I21" s="54"/>
      <c r="J21" s="54"/>
      <c r="K21" s="54"/>
      <c r="L21" s="54"/>
      <c r="M21" s="54"/>
      <c r="N21" s="54"/>
      <c r="O21" s="54"/>
      <c r="P21" s="54"/>
      <c r="Q21" s="54"/>
      <c r="R21" s="55"/>
      <c r="AN21" s="51" t="s">
        <v>33</v>
      </c>
      <c r="AO21" s="51" t="s">
        <v>11</v>
      </c>
      <c r="AP21" s="5" t="s">
        <v>10</v>
      </c>
      <c r="AQ21" s="5" t="s">
        <v>2</v>
      </c>
      <c r="AR21" s="5" t="s">
        <v>9</v>
      </c>
      <c r="AS21" s="51" t="s">
        <v>25</v>
      </c>
    </row>
    <row r="22" spans="1:59" s="6" customFormat="1" x14ac:dyDescent="0.2">
      <c r="B22" s="56"/>
      <c r="D22" s="58" t="s">
        <v>51</v>
      </c>
      <c r="F22" s="59">
        <v>44.292999999999999</v>
      </c>
      <c r="G22" s="56"/>
      <c r="H22" s="60"/>
      <c r="I22" s="61"/>
      <c r="J22" s="61"/>
      <c r="K22" s="61"/>
      <c r="L22" s="61"/>
      <c r="M22" s="61"/>
      <c r="N22" s="61"/>
      <c r="O22" s="61"/>
      <c r="P22" s="61"/>
      <c r="Q22" s="61"/>
      <c r="R22" s="62"/>
      <c r="AN22" s="57" t="s">
        <v>33</v>
      </c>
      <c r="AO22" s="57" t="s">
        <v>11</v>
      </c>
      <c r="AP22" s="6" t="s">
        <v>11</v>
      </c>
      <c r="AQ22" s="6" t="s">
        <v>2</v>
      </c>
      <c r="AR22" s="6" t="s">
        <v>9</v>
      </c>
      <c r="AS22" s="57" t="s">
        <v>25</v>
      </c>
    </row>
    <row r="23" spans="1:59" s="7" customFormat="1" x14ac:dyDescent="0.2">
      <c r="B23" s="63"/>
      <c r="D23" s="65" t="s">
        <v>36</v>
      </c>
      <c r="F23" s="66">
        <v>44.292999999999999</v>
      </c>
      <c r="G23" s="63"/>
      <c r="H23" s="67"/>
      <c r="I23" s="68"/>
      <c r="J23" s="68"/>
      <c r="K23" s="68"/>
      <c r="L23" s="68"/>
      <c r="M23" s="68"/>
      <c r="N23" s="68"/>
      <c r="O23" s="68"/>
      <c r="P23" s="68"/>
      <c r="Q23" s="68"/>
      <c r="R23" s="69"/>
      <c r="AN23" s="64" t="s">
        <v>33</v>
      </c>
      <c r="AO23" s="64" t="s">
        <v>11</v>
      </c>
      <c r="AP23" s="7" t="s">
        <v>30</v>
      </c>
      <c r="AQ23" s="7" t="s">
        <v>2</v>
      </c>
      <c r="AR23" s="7" t="s">
        <v>10</v>
      </c>
      <c r="AS23" s="64" t="s">
        <v>25</v>
      </c>
    </row>
    <row r="24" spans="1:59" s="2" customFormat="1" ht="21.75" customHeight="1" x14ac:dyDescent="0.2">
      <c r="A24" s="9"/>
      <c r="B24" s="35"/>
      <c r="C24" s="36" t="s">
        <v>52</v>
      </c>
      <c r="D24" s="37" t="s">
        <v>53</v>
      </c>
      <c r="E24" s="38" t="s">
        <v>48</v>
      </c>
      <c r="F24" s="39">
        <v>68.39</v>
      </c>
      <c r="G24" s="10"/>
      <c r="H24" s="40" t="s">
        <v>0</v>
      </c>
      <c r="I24" s="41" t="s">
        <v>6</v>
      </c>
      <c r="J24" s="42" t="e">
        <f>#REF!+#REF!</f>
        <v>#REF!</v>
      </c>
      <c r="K24" s="42" t="e">
        <f>ROUND(#REF!*F24,2)</f>
        <v>#REF!</v>
      </c>
      <c r="L24" s="42" t="e">
        <f>ROUND(#REF!*F24,2)</f>
        <v>#REF!</v>
      </c>
      <c r="M24" s="43">
        <v>0.24399999999999999</v>
      </c>
      <c r="N24" s="43">
        <f>M24*F24</f>
        <v>16.687159999999999</v>
      </c>
      <c r="O24" s="43">
        <v>0</v>
      </c>
      <c r="P24" s="43">
        <f>O24*F24</f>
        <v>0</v>
      </c>
      <c r="Q24" s="43">
        <v>0</v>
      </c>
      <c r="R24" s="44">
        <f>Q24*F24</f>
        <v>0</v>
      </c>
      <c r="S24" s="9"/>
      <c r="T24" s="9"/>
      <c r="U24" s="9"/>
      <c r="V24" s="9"/>
      <c r="W24" s="9"/>
      <c r="X24" s="9"/>
      <c r="Y24" s="9"/>
      <c r="AL24" s="45" t="s">
        <v>30</v>
      </c>
      <c r="AN24" s="45" t="s">
        <v>27</v>
      </c>
      <c r="AO24" s="45" t="s">
        <v>11</v>
      </c>
      <c r="AS24" s="8" t="s">
        <v>25</v>
      </c>
      <c r="AY24" s="46" t="e">
        <f>IF(I24="základní",#REF!,0)</f>
        <v>#REF!</v>
      </c>
      <c r="AZ24" s="46">
        <f>IF(I24="snížená",#REF!,0)</f>
        <v>0</v>
      </c>
      <c r="BA24" s="46">
        <f>IF(I24="zákl. přenesená",#REF!,0)</f>
        <v>0</v>
      </c>
      <c r="BB24" s="46">
        <f>IF(I24="sníž. přenesená",#REF!,0)</f>
        <v>0</v>
      </c>
      <c r="BC24" s="46">
        <f>IF(I24="nulová",#REF!,0)</f>
        <v>0</v>
      </c>
      <c r="BD24" s="8" t="s">
        <v>10</v>
      </c>
      <c r="BE24" s="46" t="e">
        <f>ROUND(J24*F24,2)</f>
        <v>#REF!</v>
      </c>
      <c r="BF24" s="8" t="s">
        <v>30</v>
      </c>
      <c r="BG24" s="45" t="s">
        <v>54</v>
      </c>
    </row>
    <row r="25" spans="1:59" s="5" customFormat="1" x14ac:dyDescent="0.2">
      <c r="B25" s="50"/>
      <c r="D25" s="52" t="s">
        <v>55</v>
      </c>
      <c r="F25" s="51" t="s">
        <v>0</v>
      </c>
      <c r="G25" s="50"/>
      <c r="H25" s="53"/>
      <c r="I25" s="54"/>
      <c r="J25" s="54"/>
      <c r="K25" s="54"/>
      <c r="L25" s="54"/>
      <c r="M25" s="54"/>
      <c r="N25" s="54"/>
      <c r="O25" s="54"/>
      <c r="P25" s="54"/>
      <c r="Q25" s="54"/>
      <c r="R25" s="55"/>
      <c r="AN25" s="51" t="s">
        <v>33</v>
      </c>
      <c r="AO25" s="51" t="s">
        <v>11</v>
      </c>
      <c r="AP25" s="5" t="s">
        <v>10</v>
      </c>
      <c r="AQ25" s="5" t="s">
        <v>2</v>
      </c>
      <c r="AR25" s="5" t="s">
        <v>9</v>
      </c>
      <c r="AS25" s="51" t="s">
        <v>25</v>
      </c>
    </row>
    <row r="26" spans="1:59" s="6" customFormat="1" x14ac:dyDescent="0.2">
      <c r="B26" s="56"/>
      <c r="D26" s="58" t="s">
        <v>56</v>
      </c>
      <c r="F26" s="59">
        <v>68.39</v>
      </c>
      <c r="G26" s="56"/>
      <c r="H26" s="60"/>
      <c r="I26" s="61"/>
      <c r="J26" s="61"/>
      <c r="K26" s="61"/>
      <c r="L26" s="61"/>
      <c r="M26" s="61"/>
      <c r="N26" s="61"/>
      <c r="O26" s="61"/>
      <c r="P26" s="61"/>
      <c r="Q26" s="61"/>
      <c r="R26" s="62"/>
      <c r="AN26" s="57" t="s">
        <v>33</v>
      </c>
      <c r="AO26" s="57" t="s">
        <v>11</v>
      </c>
      <c r="AP26" s="6" t="s">
        <v>11</v>
      </c>
      <c r="AQ26" s="6" t="s">
        <v>2</v>
      </c>
      <c r="AR26" s="6" t="s">
        <v>9</v>
      </c>
      <c r="AS26" s="57" t="s">
        <v>25</v>
      </c>
    </row>
    <row r="27" spans="1:59" s="7" customFormat="1" x14ac:dyDescent="0.2">
      <c r="B27" s="63"/>
      <c r="D27" s="65" t="s">
        <v>36</v>
      </c>
      <c r="F27" s="66">
        <v>68.39</v>
      </c>
      <c r="G27" s="63"/>
      <c r="H27" s="67"/>
      <c r="I27" s="68"/>
      <c r="J27" s="68"/>
      <c r="K27" s="68"/>
      <c r="L27" s="68"/>
      <c r="M27" s="68"/>
      <c r="N27" s="68"/>
      <c r="O27" s="68"/>
      <c r="P27" s="68"/>
      <c r="Q27" s="68"/>
      <c r="R27" s="69"/>
      <c r="AN27" s="64" t="s">
        <v>33</v>
      </c>
      <c r="AO27" s="64" t="s">
        <v>11</v>
      </c>
      <c r="AP27" s="7" t="s">
        <v>30</v>
      </c>
      <c r="AQ27" s="7" t="s">
        <v>2</v>
      </c>
      <c r="AR27" s="7" t="s">
        <v>10</v>
      </c>
      <c r="AS27" s="64" t="s">
        <v>25</v>
      </c>
    </row>
    <row r="28" spans="1:59" s="2" customFormat="1" ht="21.75" customHeight="1" x14ac:dyDescent="0.2">
      <c r="A28" s="9"/>
      <c r="B28" s="35"/>
      <c r="C28" s="36" t="s">
        <v>57</v>
      </c>
      <c r="D28" s="37" t="s">
        <v>58</v>
      </c>
      <c r="E28" s="38" t="s">
        <v>48</v>
      </c>
      <c r="F28" s="39">
        <v>0.24199999999999999</v>
      </c>
      <c r="G28" s="10"/>
      <c r="H28" s="40" t="s">
        <v>0</v>
      </c>
      <c r="I28" s="41" t="s">
        <v>6</v>
      </c>
      <c r="J28" s="42" t="e">
        <f>#REF!+#REF!</f>
        <v>#REF!</v>
      </c>
      <c r="K28" s="42" t="e">
        <f>ROUND(#REF!*F28,2)</f>
        <v>#REF!</v>
      </c>
      <c r="L28" s="42" t="e">
        <f>ROUND(#REF!*F28,2)</f>
        <v>#REF!</v>
      </c>
      <c r="M28" s="43">
        <v>11.196</v>
      </c>
      <c r="N28" s="43">
        <f>M28*F28</f>
        <v>2.7094320000000001</v>
      </c>
      <c r="O28" s="43">
        <v>0</v>
      </c>
      <c r="P28" s="43">
        <f>O28*F28</f>
        <v>0</v>
      </c>
      <c r="Q28" s="43">
        <v>0</v>
      </c>
      <c r="R28" s="44">
        <f>Q28*F28</f>
        <v>0</v>
      </c>
      <c r="S28" s="9"/>
      <c r="T28" s="9"/>
      <c r="U28" s="9"/>
      <c r="V28" s="9"/>
      <c r="W28" s="9"/>
      <c r="X28" s="9"/>
      <c r="Y28" s="9"/>
      <c r="AL28" s="45" t="s">
        <v>59</v>
      </c>
      <c r="AN28" s="45" t="s">
        <v>27</v>
      </c>
      <c r="AO28" s="45" t="s">
        <v>11</v>
      </c>
      <c r="AS28" s="8" t="s">
        <v>25</v>
      </c>
      <c r="AY28" s="46" t="e">
        <f>IF(I28="základní",#REF!,0)</f>
        <v>#REF!</v>
      </c>
      <c r="AZ28" s="46">
        <f>IF(I28="snížená",#REF!,0)</f>
        <v>0</v>
      </c>
      <c r="BA28" s="46">
        <f>IF(I28="zákl. přenesená",#REF!,0)</f>
        <v>0</v>
      </c>
      <c r="BB28" s="46">
        <f>IF(I28="sníž. přenesená",#REF!,0)</f>
        <v>0</v>
      </c>
      <c r="BC28" s="46">
        <f>IF(I28="nulová",#REF!,0)</f>
        <v>0</v>
      </c>
      <c r="BD28" s="8" t="s">
        <v>10</v>
      </c>
      <c r="BE28" s="46" t="e">
        <f>ROUND(J28*F28,2)</f>
        <v>#REF!</v>
      </c>
      <c r="BF28" s="8" t="s">
        <v>59</v>
      </c>
      <c r="BG28" s="45" t="s">
        <v>60</v>
      </c>
    </row>
    <row r="29" spans="1:59" s="5" customFormat="1" x14ac:dyDescent="0.2">
      <c r="B29" s="50"/>
      <c r="D29" s="52" t="s">
        <v>61</v>
      </c>
      <c r="F29" s="51" t="s">
        <v>0</v>
      </c>
      <c r="G29" s="50"/>
      <c r="H29" s="53"/>
      <c r="I29" s="54"/>
      <c r="J29" s="54"/>
      <c r="K29" s="54"/>
      <c r="L29" s="54"/>
      <c r="M29" s="54"/>
      <c r="N29" s="54"/>
      <c r="O29" s="54"/>
      <c r="P29" s="54"/>
      <c r="Q29" s="54"/>
      <c r="R29" s="55"/>
      <c r="AN29" s="51" t="s">
        <v>33</v>
      </c>
      <c r="AO29" s="51" t="s">
        <v>11</v>
      </c>
      <c r="AP29" s="5" t="s">
        <v>10</v>
      </c>
      <c r="AQ29" s="5" t="s">
        <v>2</v>
      </c>
      <c r="AR29" s="5" t="s">
        <v>9</v>
      </c>
      <c r="AS29" s="51" t="s">
        <v>25</v>
      </c>
    </row>
    <row r="30" spans="1:59" s="6" customFormat="1" x14ac:dyDescent="0.2">
      <c r="B30" s="56"/>
      <c r="D30" s="58" t="s">
        <v>62</v>
      </c>
      <c r="F30" s="59">
        <v>0.24199999999999999</v>
      </c>
      <c r="G30" s="56"/>
      <c r="H30" s="60"/>
      <c r="I30" s="61"/>
      <c r="J30" s="61"/>
      <c r="K30" s="61"/>
      <c r="L30" s="61"/>
      <c r="M30" s="61"/>
      <c r="N30" s="61"/>
      <c r="O30" s="61"/>
      <c r="P30" s="61"/>
      <c r="Q30" s="61"/>
      <c r="R30" s="62"/>
      <c r="AN30" s="57" t="s">
        <v>33</v>
      </c>
      <c r="AO30" s="57" t="s">
        <v>11</v>
      </c>
      <c r="AP30" s="6" t="s">
        <v>11</v>
      </c>
      <c r="AQ30" s="6" t="s">
        <v>2</v>
      </c>
      <c r="AR30" s="6" t="s">
        <v>9</v>
      </c>
      <c r="AS30" s="57" t="s">
        <v>25</v>
      </c>
    </row>
    <row r="31" spans="1:59" s="7" customFormat="1" x14ac:dyDescent="0.2">
      <c r="B31" s="63"/>
      <c r="D31" s="65" t="s">
        <v>36</v>
      </c>
      <c r="F31" s="66">
        <v>0.24199999999999999</v>
      </c>
      <c r="G31" s="63"/>
      <c r="H31" s="67"/>
      <c r="I31" s="68"/>
      <c r="J31" s="68"/>
      <c r="K31" s="68"/>
      <c r="L31" s="68"/>
      <c r="M31" s="68"/>
      <c r="N31" s="68"/>
      <c r="O31" s="68"/>
      <c r="P31" s="68"/>
      <c r="Q31" s="68"/>
      <c r="R31" s="69"/>
      <c r="AN31" s="64" t="s">
        <v>33</v>
      </c>
      <c r="AO31" s="64" t="s">
        <v>11</v>
      </c>
      <c r="AP31" s="7" t="s">
        <v>30</v>
      </c>
      <c r="AQ31" s="7" t="s">
        <v>2</v>
      </c>
      <c r="AR31" s="7" t="s">
        <v>10</v>
      </c>
      <c r="AS31" s="64" t="s">
        <v>25</v>
      </c>
    </row>
    <row r="32" spans="1:59" s="2" customFormat="1" ht="21.75" customHeight="1" x14ac:dyDescent="0.2">
      <c r="A32" s="9"/>
      <c r="B32" s="35"/>
      <c r="C32" s="36" t="s">
        <v>63</v>
      </c>
      <c r="D32" s="37" t="s">
        <v>64</v>
      </c>
      <c r="E32" s="38" t="s">
        <v>48</v>
      </c>
      <c r="F32" s="39">
        <v>48.058</v>
      </c>
      <c r="G32" s="10"/>
      <c r="H32" s="40" t="s">
        <v>0</v>
      </c>
      <c r="I32" s="41" t="s">
        <v>6</v>
      </c>
      <c r="J32" s="42" t="e">
        <f>#REF!+#REF!</f>
        <v>#REF!</v>
      </c>
      <c r="K32" s="42" t="e">
        <f>ROUND(#REF!*F32,2)</f>
        <v>#REF!</v>
      </c>
      <c r="L32" s="42" t="e">
        <f>ROUND(#REF!*F32,2)</f>
        <v>#REF!</v>
      </c>
      <c r="M32" s="43">
        <v>5.8000000000000003E-2</v>
      </c>
      <c r="N32" s="43">
        <f>M32*F32</f>
        <v>2.7873640000000002</v>
      </c>
      <c r="O32" s="43">
        <v>0</v>
      </c>
      <c r="P32" s="43">
        <f>O32*F32</f>
        <v>0</v>
      </c>
      <c r="Q32" s="43">
        <v>0</v>
      </c>
      <c r="R32" s="44">
        <f>Q32*F32</f>
        <v>0</v>
      </c>
      <c r="S32" s="9"/>
      <c r="T32" s="9"/>
      <c r="U32" s="9"/>
      <c r="V32" s="9"/>
      <c r="W32" s="9"/>
      <c r="X32" s="9"/>
      <c r="Y32" s="9"/>
      <c r="AL32" s="45" t="s">
        <v>30</v>
      </c>
      <c r="AN32" s="45" t="s">
        <v>27</v>
      </c>
      <c r="AO32" s="45" t="s">
        <v>11</v>
      </c>
      <c r="AS32" s="8" t="s">
        <v>25</v>
      </c>
      <c r="AY32" s="46" t="e">
        <f>IF(I32="základní",#REF!,0)</f>
        <v>#REF!</v>
      </c>
      <c r="AZ32" s="46">
        <f>IF(I32="snížená",#REF!,0)</f>
        <v>0</v>
      </c>
      <c r="BA32" s="46">
        <f>IF(I32="zákl. přenesená",#REF!,0)</f>
        <v>0</v>
      </c>
      <c r="BB32" s="46">
        <f>IF(I32="sníž. přenesená",#REF!,0)</f>
        <v>0</v>
      </c>
      <c r="BC32" s="46">
        <f>IF(I32="nulová",#REF!,0)</f>
        <v>0</v>
      </c>
      <c r="BD32" s="8" t="s">
        <v>10</v>
      </c>
      <c r="BE32" s="46" t="e">
        <f>ROUND(J32*F32,2)</f>
        <v>#REF!</v>
      </c>
      <c r="BF32" s="8" t="s">
        <v>30</v>
      </c>
      <c r="BG32" s="45" t="s">
        <v>65</v>
      </c>
    </row>
    <row r="33" spans="1:59" s="5" customFormat="1" x14ac:dyDescent="0.2">
      <c r="B33" s="50"/>
      <c r="D33" s="52" t="s">
        <v>66</v>
      </c>
      <c r="F33" s="51" t="s">
        <v>0</v>
      </c>
      <c r="G33" s="50"/>
      <c r="H33" s="53"/>
      <c r="I33" s="54"/>
      <c r="J33" s="54"/>
      <c r="K33" s="54"/>
      <c r="L33" s="54"/>
      <c r="M33" s="54"/>
      <c r="N33" s="54"/>
      <c r="O33" s="54"/>
      <c r="P33" s="54"/>
      <c r="Q33" s="54"/>
      <c r="R33" s="55"/>
      <c r="AN33" s="51" t="s">
        <v>33</v>
      </c>
      <c r="AO33" s="51" t="s">
        <v>11</v>
      </c>
      <c r="AP33" s="5" t="s">
        <v>10</v>
      </c>
      <c r="AQ33" s="5" t="s">
        <v>2</v>
      </c>
      <c r="AR33" s="5" t="s">
        <v>9</v>
      </c>
      <c r="AS33" s="51" t="s">
        <v>25</v>
      </c>
    </row>
    <row r="34" spans="1:59" s="6" customFormat="1" x14ac:dyDescent="0.2">
      <c r="B34" s="56"/>
      <c r="D34" s="58" t="s">
        <v>67</v>
      </c>
      <c r="F34" s="59">
        <v>48.058</v>
      </c>
      <c r="G34" s="56"/>
      <c r="H34" s="60"/>
      <c r="I34" s="61"/>
      <c r="J34" s="61"/>
      <c r="K34" s="61"/>
      <c r="L34" s="61"/>
      <c r="M34" s="61"/>
      <c r="N34" s="61"/>
      <c r="O34" s="61"/>
      <c r="P34" s="61"/>
      <c r="Q34" s="61"/>
      <c r="R34" s="62"/>
      <c r="AN34" s="57" t="s">
        <v>33</v>
      </c>
      <c r="AO34" s="57" t="s">
        <v>11</v>
      </c>
      <c r="AP34" s="6" t="s">
        <v>11</v>
      </c>
      <c r="AQ34" s="6" t="s">
        <v>2</v>
      </c>
      <c r="AR34" s="6" t="s">
        <v>9</v>
      </c>
      <c r="AS34" s="57" t="s">
        <v>25</v>
      </c>
    </row>
    <row r="35" spans="1:59" s="7" customFormat="1" x14ac:dyDescent="0.2">
      <c r="B35" s="63"/>
      <c r="D35" s="65" t="s">
        <v>36</v>
      </c>
      <c r="F35" s="66">
        <v>48.058</v>
      </c>
      <c r="G35" s="63"/>
      <c r="H35" s="67"/>
      <c r="I35" s="68"/>
      <c r="J35" s="68"/>
      <c r="K35" s="68"/>
      <c r="L35" s="68"/>
      <c r="M35" s="68"/>
      <c r="N35" s="68"/>
      <c r="O35" s="68"/>
      <c r="P35" s="68"/>
      <c r="Q35" s="68"/>
      <c r="R35" s="69"/>
      <c r="AN35" s="64" t="s">
        <v>33</v>
      </c>
      <c r="AO35" s="64" t="s">
        <v>11</v>
      </c>
      <c r="AP35" s="7" t="s">
        <v>30</v>
      </c>
      <c r="AQ35" s="7" t="s">
        <v>2</v>
      </c>
      <c r="AR35" s="7" t="s">
        <v>10</v>
      </c>
      <c r="AS35" s="64" t="s">
        <v>25</v>
      </c>
    </row>
    <row r="36" spans="1:59" s="2" customFormat="1" ht="21.75" customHeight="1" x14ac:dyDescent="0.2">
      <c r="A36" s="9"/>
      <c r="B36" s="35"/>
      <c r="C36" s="36" t="s">
        <v>68</v>
      </c>
      <c r="D36" s="37" t="s">
        <v>69</v>
      </c>
      <c r="E36" s="38" t="s">
        <v>48</v>
      </c>
      <c r="F36" s="39">
        <v>59.273000000000003</v>
      </c>
      <c r="G36" s="10"/>
      <c r="H36" s="40" t="s">
        <v>0</v>
      </c>
      <c r="I36" s="41" t="s">
        <v>6</v>
      </c>
      <c r="J36" s="42" t="e">
        <f>#REF!+#REF!</f>
        <v>#REF!</v>
      </c>
      <c r="K36" s="42" t="e">
        <f>ROUND(#REF!*F36,2)</f>
        <v>#REF!</v>
      </c>
      <c r="L36" s="42" t="e">
        <f>ROUND(#REF!*F36,2)</f>
        <v>#REF!</v>
      </c>
      <c r="M36" s="43">
        <v>7.2999999999999995E-2</v>
      </c>
      <c r="N36" s="43">
        <f>M36*F36</f>
        <v>4.3269289999999998</v>
      </c>
      <c r="O36" s="43">
        <v>0</v>
      </c>
      <c r="P36" s="43">
        <f>O36*F36</f>
        <v>0</v>
      </c>
      <c r="Q36" s="43">
        <v>0</v>
      </c>
      <c r="R36" s="44">
        <f>Q36*F36</f>
        <v>0</v>
      </c>
      <c r="S36" s="9"/>
      <c r="T36" s="9"/>
      <c r="U36" s="9"/>
      <c r="V36" s="9"/>
      <c r="W36" s="9"/>
      <c r="X36" s="9"/>
      <c r="Y36" s="9"/>
      <c r="AL36" s="45" t="s">
        <v>30</v>
      </c>
      <c r="AN36" s="45" t="s">
        <v>27</v>
      </c>
      <c r="AO36" s="45" t="s">
        <v>11</v>
      </c>
      <c r="AS36" s="8" t="s">
        <v>25</v>
      </c>
      <c r="AY36" s="46" t="e">
        <f>IF(I36="základní",#REF!,0)</f>
        <v>#REF!</v>
      </c>
      <c r="AZ36" s="46">
        <f>IF(I36="snížená",#REF!,0)</f>
        <v>0</v>
      </c>
      <c r="BA36" s="46">
        <f>IF(I36="zákl. přenesená",#REF!,0)</f>
        <v>0</v>
      </c>
      <c r="BB36" s="46">
        <f>IF(I36="sníž. přenesená",#REF!,0)</f>
        <v>0</v>
      </c>
      <c r="BC36" s="46">
        <f>IF(I36="nulová",#REF!,0)</f>
        <v>0</v>
      </c>
      <c r="BD36" s="8" t="s">
        <v>10</v>
      </c>
      <c r="BE36" s="46" t="e">
        <f>ROUND(J36*F36,2)</f>
        <v>#REF!</v>
      </c>
      <c r="BF36" s="8" t="s">
        <v>30</v>
      </c>
      <c r="BG36" s="45" t="s">
        <v>70</v>
      </c>
    </row>
    <row r="37" spans="1:59" s="5" customFormat="1" x14ac:dyDescent="0.2">
      <c r="B37" s="50"/>
      <c r="D37" s="52" t="s">
        <v>71</v>
      </c>
      <c r="F37" s="51" t="s">
        <v>0</v>
      </c>
      <c r="G37" s="50"/>
      <c r="H37" s="53"/>
      <c r="I37" s="54"/>
      <c r="J37" s="54"/>
      <c r="K37" s="54"/>
      <c r="L37" s="54"/>
      <c r="M37" s="54"/>
      <c r="N37" s="54"/>
      <c r="O37" s="54"/>
      <c r="P37" s="54"/>
      <c r="Q37" s="54"/>
      <c r="R37" s="55"/>
      <c r="AN37" s="51" t="s">
        <v>33</v>
      </c>
      <c r="AO37" s="51" t="s">
        <v>11</v>
      </c>
      <c r="AP37" s="5" t="s">
        <v>10</v>
      </c>
      <c r="AQ37" s="5" t="s">
        <v>2</v>
      </c>
      <c r="AR37" s="5" t="s">
        <v>9</v>
      </c>
      <c r="AS37" s="51" t="s">
        <v>25</v>
      </c>
    </row>
    <row r="38" spans="1:59" s="6" customFormat="1" x14ac:dyDescent="0.2">
      <c r="B38" s="56"/>
      <c r="D38" s="58" t="s">
        <v>72</v>
      </c>
      <c r="F38" s="59">
        <v>59.273000000000003</v>
      </c>
      <c r="G38" s="56"/>
      <c r="H38" s="60"/>
      <c r="I38" s="61"/>
      <c r="J38" s="61"/>
      <c r="K38" s="61"/>
      <c r="L38" s="61"/>
      <c r="M38" s="61"/>
      <c r="N38" s="61"/>
      <c r="O38" s="61"/>
      <c r="P38" s="61"/>
      <c r="Q38" s="61"/>
      <c r="R38" s="62"/>
      <c r="AN38" s="57" t="s">
        <v>33</v>
      </c>
      <c r="AO38" s="57" t="s">
        <v>11</v>
      </c>
      <c r="AP38" s="6" t="s">
        <v>11</v>
      </c>
      <c r="AQ38" s="6" t="s">
        <v>2</v>
      </c>
      <c r="AR38" s="6" t="s">
        <v>9</v>
      </c>
      <c r="AS38" s="57" t="s">
        <v>25</v>
      </c>
    </row>
    <row r="39" spans="1:59" s="7" customFormat="1" x14ac:dyDescent="0.2">
      <c r="B39" s="63"/>
      <c r="D39" s="65" t="s">
        <v>36</v>
      </c>
      <c r="F39" s="66">
        <v>59.273000000000003</v>
      </c>
      <c r="G39" s="63"/>
      <c r="H39" s="67"/>
      <c r="I39" s="68"/>
      <c r="J39" s="68"/>
      <c r="K39" s="68"/>
      <c r="L39" s="68"/>
      <c r="M39" s="68"/>
      <c r="N39" s="68"/>
      <c r="O39" s="68"/>
      <c r="P39" s="68"/>
      <c r="Q39" s="68"/>
      <c r="R39" s="69"/>
      <c r="AN39" s="64" t="s">
        <v>33</v>
      </c>
      <c r="AO39" s="64" t="s">
        <v>11</v>
      </c>
      <c r="AP39" s="7" t="s">
        <v>30</v>
      </c>
      <c r="AQ39" s="7" t="s">
        <v>2</v>
      </c>
      <c r="AR39" s="7" t="s">
        <v>10</v>
      </c>
      <c r="AS39" s="64" t="s">
        <v>25</v>
      </c>
    </row>
    <row r="40" spans="1:59" s="2" customFormat="1" ht="21.75" customHeight="1" x14ac:dyDescent="0.2">
      <c r="A40" s="9"/>
      <c r="B40" s="35"/>
      <c r="C40" s="36" t="s">
        <v>73</v>
      </c>
      <c r="D40" s="37" t="s">
        <v>74</v>
      </c>
      <c r="E40" s="38" t="s">
        <v>75</v>
      </c>
      <c r="F40" s="39">
        <v>88.91</v>
      </c>
      <c r="G40" s="10"/>
      <c r="H40" s="40" t="s">
        <v>0</v>
      </c>
      <c r="I40" s="41" t="s">
        <v>6</v>
      </c>
      <c r="J40" s="42" t="e">
        <f>#REF!+#REF!</f>
        <v>#REF!</v>
      </c>
      <c r="K40" s="42" t="e">
        <f>ROUND(#REF!*F40,2)</f>
        <v>#REF!</v>
      </c>
      <c r="L40" s="42" t="e">
        <f>ROUND(#REF!*F40,2)</f>
        <v>#REF!</v>
      </c>
      <c r="M40" s="43">
        <v>0</v>
      </c>
      <c r="N40" s="43">
        <f>M40*F40</f>
        <v>0</v>
      </c>
      <c r="O40" s="43">
        <v>0</v>
      </c>
      <c r="P40" s="43">
        <f>O40*F40</f>
        <v>0</v>
      </c>
      <c r="Q40" s="43">
        <v>0</v>
      </c>
      <c r="R40" s="44">
        <f>Q40*F40</f>
        <v>0</v>
      </c>
      <c r="S40" s="9"/>
      <c r="T40" s="9"/>
      <c r="U40" s="9"/>
      <c r="V40" s="9"/>
      <c r="W40" s="9"/>
      <c r="X40" s="9"/>
      <c r="Y40" s="9"/>
      <c r="AL40" s="45" t="s">
        <v>30</v>
      </c>
      <c r="AN40" s="45" t="s">
        <v>27</v>
      </c>
      <c r="AO40" s="45" t="s">
        <v>11</v>
      </c>
      <c r="AS40" s="8" t="s">
        <v>25</v>
      </c>
      <c r="AY40" s="46" t="e">
        <f>IF(I40="základní",#REF!,0)</f>
        <v>#REF!</v>
      </c>
      <c r="AZ40" s="46">
        <f>IF(I40="snížená",#REF!,0)</f>
        <v>0</v>
      </c>
      <c r="BA40" s="46">
        <f>IF(I40="zákl. přenesená",#REF!,0)</f>
        <v>0</v>
      </c>
      <c r="BB40" s="46">
        <f>IF(I40="sníž. přenesená",#REF!,0)</f>
        <v>0</v>
      </c>
      <c r="BC40" s="46">
        <f>IF(I40="nulová",#REF!,0)</f>
        <v>0</v>
      </c>
      <c r="BD40" s="8" t="s">
        <v>10</v>
      </c>
      <c r="BE40" s="46" t="e">
        <f>ROUND(J40*F40,2)</f>
        <v>#REF!</v>
      </c>
      <c r="BF40" s="8" t="s">
        <v>30</v>
      </c>
      <c r="BG40" s="45" t="s">
        <v>76</v>
      </c>
    </row>
    <row r="41" spans="1:59" s="5" customFormat="1" x14ac:dyDescent="0.2">
      <c r="B41" s="50"/>
      <c r="D41" s="52" t="s">
        <v>77</v>
      </c>
      <c r="F41" s="51" t="s">
        <v>0</v>
      </c>
      <c r="G41" s="50"/>
      <c r="H41" s="53"/>
      <c r="I41" s="54"/>
      <c r="J41" s="54"/>
      <c r="K41" s="54"/>
      <c r="L41" s="54"/>
      <c r="M41" s="54"/>
      <c r="N41" s="54"/>
      <c r="O41" s="54"/>
      <c r="P41" s="54"/>
      <c r="Q41" s="54"/>
      <c r="R41" s="55"/>
      <c r="AN41" s="51" t="s">
        <v>33</v>
      </c>
      <c r="AO41" s="51" t="s">
        <v>11</v>
      </c>
      <c r="AP41" s="5" t="s">
        <v>10</v>
      </c>
      <c r="AQ41" s="5" t="s">
        <v>2</v>
      </c>
      <c r="AR41" s="5" t="s">
        <v>9</v>
      </c>
      <c r="AS41" s="51" t="s">
        <v>25</v>
      </c>
    </row>
    <row r="42" spans="1:59" s="6" customFormat="1" x14ac:dyDescent="0.2">
      <c r="B42" s="56"/>
      <c r="D42" s="58" t="s">
        <v>72</v>
      </c>
      <c r="F42" s="59">
        <v>59.273000000000003</v>
      </c>
      <c r="G42" s="56"/>
      <c r="H42" s="60"/>
      <c r="I42" s="61"/>
      <c r="J42" s="61"/>
      <c r="K42" s="61"/>
      <c r="L42" s="61"/>
      <c r="M42" s="61"/>
      <c r="N42" s="61"/>
      <c r="O42" s="61"/>
      <c r="P42" s="61"/>
      <c r="Q42" s="61"/>
      <c r="R42" s="62"/>
      <c r="AN42" s="57" t="s">
        <v>33</v>
      </c>
      <c r="AO42" s="57" t="s">
        <v>11</v>
      </c>
      <c r="AP42" s="6" t="s">
        <v>11</v>
      </c>
      <c r="AQ42" s="6" t="s">
        <v>2</v>
      </c>
      <c r="AR42" s="6" t="s">
        <v>9</v>
      </c>
      <c r="AS42" s="57" t="s">
        <v>25</v>
      </c>
    </row>
    <row r="43" spans="1:59" s="7" customFormat="1" x14ac:dyDescent="0.2">
      <c r="B43" s="63"/>
      <c r="D43" s="65" t="s">
        <v>36</v>
      </c>
      <c r="F43" s="66">
        <v>59.273000000000003</v>
      </c>
      <c r="G43" s="63"/>
      <c r="H43" s="67"/>
      <c r="I43" s="68"/>
      <c r="J43" s="68"/>
      <c r="K43" s="68"/>
      <c r="L43" s="68"/>
      <c r="M43" s="68"/>
      <c r="N43" s="68"/>
      <c r="O43" s="68"/>
      <c r="P43" s="68"/>
      <c r="Q43" s="68"/>
      <c r="R43" s="69"/>
      <c r="AN43" s="64" t="s">
        <v>33</v>
      </c>
      <c r="AO43" s="64" t="s">
        <v>11</v>
      </c>
      <c r="AP43" s="7" t="s">
        <v>30</v>
      </c>
      <c r="AQ43" s="7" t="s">
        <v>2</v>
      </c>
      <c r="AR43" s="7" t="s">
        <v>10</v>
      </c>
      <c r="AS43" s="64" t="s">
        <v>25</v>
      </c>
    </row>
    <row r="44" spans="1:59" s="6" customFormat="1" x14ac:dyDescent="0.2">
      <c r="B44" s="56"/>
      <c r="D44" s="58" t="s">
        <v>78</v>
      </c>
      <c r="F44" s="59">
        <v>88.91</v>
      </c>
      <c r="G44" s="56"/>
      <c r="H44" s="60"/>
      <c r="I44" s="61"/>
      <c r="J44" s="61"/>
      <c r="K44" s="61"/>
      <c r="L44" s="61"/>
      <c r="M44" s="61"/>
      <c r="N44" s="61"/>
      <c r="O44" s="61"/>
      <c r="P44" s="61"/>
      <c r="Q44" s="61"/>
      <c r="R44" s="62"/>
      <c r="AN44" s="57" t="s">
        <v>33</v>
      </c>
      <c r="AO44" s="57" t="s">
        <v>11</v>
      </c>
      <c r="AP44" s="6" t="s">
        <v>11</v>
      </c>
      <c r="AQ44" s="6" t="s">
        <v>1</v>
      </c>
      <c r="AR44" s="6" t="s">
        <v>10</v>
      </c>
      <c r="AS44" s="57" t="s">
        <v>25</v>
      </c>
    </row>
    <row r="45" spans="1:59" s="2" customFormat="1" ht="21.75" customHeight="1" x14ac:dyDescent="0.2">
      <c r="A45" s="9"/>
      <c r="B45" s="35"/>
      <c r="C45" s="36" t="s">
        <v>79</v>
      </c>
      <c r="D45" s="37" t="s">
        <v>80</v>
      </c>
      <c r="E45" s="38" t="s">
        <v>48</v>
      </c>
      <c r="F45" s="39">
        <v>53.41</v>
      </c>
      <c r="G45" s="10"/>
      <c r="H45" s="40" t="s">
        <v>0</v>
      </c>
      <c r="I45" s="41" t="s">
        <v>6</v>
      </c>
      <c r="J45" s="42" t="e">
        <f>#REF!+#REF!</f>
        <v>#REF!</v>
      </c>
      <c r="K45" s="42" t="e">
        <f>ROUND(#REF!*F45,2)</f>
        <v>#REF!</v>
      </c>
      <c r="L45" s="42" t="e">
        <f>ROUND(#REF!*F45,2)</f>
        <v>#REF!</v>
      </c>
      <c r="M45" s="43">
        <v>0.32800000000000001</v>
      </c>
      <c r="N45" s="43">
        <f>M45*F45</f>
        <v>17.51848</v>
      </c>
      <c r="O45" s="43">
        <v>0</v>
      </c>
      <c r="P45" s="43">
        <f>O45*F45</f>
        <v>0</v>
      </c>
      <c r="Q45" s="43">
        <v>0</v>
      </c>
      <c r="R45" s="44">
        <f>Q45*F45</f>
        <v>0</v>
      </c>
      <c r="S45" s="9"/>
      <c r="T45" s="9"/>
      <c r="U45" s="9"/>
      <c r="V45" s="9"/>
      <c r="W45" s="9"/>
      <c r="X45" s="9"/>
      <c r="Y45" s="9"/>
      <c r="AL45" s="45" t="s">
        <v>30</v>
      </c>
      <c r="AN45" s="45" t="s">
        <v>27</v>
      </c>
      <c r="AO45" s="45" t="s">
        <v>11</v>
      </c>
      <c r="AS45" s="8" t="s">
        <v>25</v>
      </c>
      <c r="AY45" s="46" t="e">
        <f>IF(I45="základní",#REF!,0)</f>
        <v>#REF!</v>
      </c>
      <c r="AZ45" s="46">
        <f>IF(I45="snížená",#REF!,0)</f>
        <v>0</v>
      </c>
      <c r="BA45" s="46">
        <f>IF(I45="zákl. přenesená",#REF!,0)</f>
        <v>0</v>
      </c>
      <c r="BB45" s="46">
        <f>IF(I45="sníž. přenesená",#REF!,0)</f>
        <v>0</v>
      </c>
      <c r="BC45" s="46">
        <f>IF(I45="nulová",#REF!,0)</f>
        <v>0</v>
      </c>
      <c r="BD45" s="8" t="s">
        <v>10</v>
      </c>
      <c r="BE45" s="46" t="e">
        <f>ROUND(J45*F45,2)</f>
        <v>#REF!</v>
      </c>
      <c r="BF45" s="8" t="s">
        <v>30</v>
      </c>
      <c r="BG45" s="45" t="s">
        <v>81</v>
      </c>
    </row>
    <row r="46" spans="1:59" s="5" customFormat="1" x14ac:dyDescent="0.2">
      <c r="B46" s="50"/>
      <c r="D46" s="52" t="s">
        <v>82</v>
      </c>
      <c r="F46" s="51" t="s">
        <v>0</v>
      </c>
      <c r="G46" s="50"/>
      <c r="H46" s="53"/>
      <c r="I46" s="54"/>
      <c r="J46" s="54"/>
      <c r="K46" s="54"/>
      <c r="L46" s="54"/>
      <c r="M46" s="54"/>
      <c r="N46" s="54"/>
      <c r="O46" s="54"/>
      <c r="P46" s="54"/>
      <c r="Q46" s="54"/>
      <c r="R46" s="55"/>
      <c r="AN46" s="51" t="s">
        <v>33</v>
      </c>
      <c r="AO46" s="51" t="s">
        <v>11</v>
      </c>
      <c r="AP46" s="5" t="s">
        <v>10</v>
      </c>
      <c r="AQ46" s="5" t="s">
        <v>2</v>
      </c>
      <c r="AR46" s="5" t="s">
        <v>9</v>
      </c>
      <c r="AS46" s="51" t="s">
        <v>25</v>
      </c>
    </row>
    <row r="47" spans="1:59" s="5" customFormat="1" x14ac:dyDescent="0.2">
      <c r="B47" s="50"/>
      <c r="D47" s="52" t="s">
        <v>83</v>
      </c>
      <c r="F47" s="51" t="s">
        <v>0</v>
      </c>
      <c r="G47" s="50"/>
      <c r="H47" s="53"/>
      <c r="I47" s="54"/>
      <c r="J47" s="54"/>
      <c r="K47" s="54"/>
      <c r="L47" s="54"/>
      <c r="M47" s="54"/>
      <c r="N47" s="54"/>
      <c r="O47" s="54"/>
      <c r="P47" s="54"/>
      <c r="Q47" s="54"/>
      <c r="R47" s="55"/>
      <c r="AN47" s="51" t="s">
        <v>33</v>
      </c>
      <c r="AO47" s="51" t="s">
        <v>11</v>
      </c>
      <c r="AP47" s="5" t="s">
        <v>10</v>
      </c>
      <c r="AQ47" s="5" t="s">
        <v>2</v>
      </c>
      <c r="AR47" s="5" t="s">
        <v>9</v>
      </c>
      <c r="AS47" s="51" t="s">
        <v>25</v>
      </c>
    </row>
    <row r="48" spans="1:59" s="6" customFormat="1" x14ac:dyDescent="0.2">
      <c r="B48" s="56"/>
      <c r="D48" s="58" t="s">
        <v>84</v>
      </c>
      <c r="F48" s="59">
        <v>21.245000000000001</v>
      </c>
      <c r="G48" s="56"/>
      <c r="H48" s="60"/>
      <c r="I48" s="61"/>
      <c r="J48" s="61"/>
      <c r="K48" s="61"/>
      <c r="L48" s="61"/>
      <c r="M48" s="61"/>
      <c r="N48" s="61"/>
      <c r="O48" s="61"/>
      <c r="P48" s="61"/>
      <c r="Q48" s="61"/>
      <c r="R48" s="62"/>
      <c r="AN48" s="57" t="s">
        <v>33</v>
      </c>
      <c r="AO48" s="57" t="s">
        <v>11</v>
      </c>
      <c r="AP48" s="6" t="s">
        <v>11</v>
      </c>
      <c r="AQ48" s="6" t="s">
        <v>2</v>
      </c>
      <c r="AR48" s="6" t="s">
        <v>9</v>
      </c>
      <c r="AS48" s="57" t="s">
        <v>25</v>
      </c>
    </row>
    <row r="49" spans="1:59" s="5" customFormat="1" x14ac:dyDescent="0.2">
      <c r="B49" s="50"/>
      <c r="D49" s="52" t="s">
        <v>85</v>
      </c>
      <c r="F49" s="51" t="s">
        <v>0</v>
      </c>
      <c r="G49" s="50"/>
      <c r="H49" s="53"/>
      <c r="I49" s="54"/>
      <c r="J49" s="54"/>
      <c r="K49" s="54"/>
      <c r="L49" s="54"/>
      <c r="M49" s="54"/>
      <c r="N49" s="54"/>
      <c r="O49" s="54"/>
      <c r="P49" s="54"/>
      <c r="Q49" s="54"/>
      <c r="R49" s="55"/>
      <c r="AN49" s="51" t="s">
        <v>33</v>
      </c>
      <c r="AO49" s="51" t="s">
        <v>11</v>
      </c>
      <c r="AP49" s="5" t="s">
        <v>10</v>
      </c>
      <c r="AQ49" s="5" t="s">
        <v>2</v>
      </c>
      <c r="AR49" s="5" t="s">
        <v>9</v>
      </c>
      <c r="AS49" s="51" t="s">
        <v>25</v>
      </c>
    </row>
    <row r="50" spans="1:59" s="6" customFormat="1" x14ac:dyDescent="0.2">
      <c r="B50" s="56"/>
      <c r="D50" s="58" t="s">
        <v>86</v>
      </c>
      <c r="F50" s="59">
        <v>32.164999999999999</v>
      </c>
      <c r="G50" s="56"/>
      <c r="H50" s="60"/>
      <c r="I50" s="61"/>
      <c r="J50" s="61"/>
      <c r="K50" s="61"/>
      <c r="L50" s="61"/>
      <c r="M50" s="61"/>
      <c r="N50" s="61"/>
      <c r="O50" s="61"/>
      <c r="P50" s="61"/>
      <c r="Q50" s="61"/>
      <c r="R50" s="62"/>
      <c r="AN50" s="57" t="s">
        <v>33</v>
      </c>
      <c r="AO50" s="57" t="s">
        <v>11</v>
      </c>
      <c r="AP50" s="6" t="s">
        <v>11</v>
      </c>
      <c r="AQ50" s="6" t="s">
        <v>2</v>
      </c>
      <c r="AR50" s="6" t="s">
        <v>9</v>
      </c>
      <c r="AS50" s="57" t="s">
        <v>25</v>
      </c>
    </row>
    <row r="51" spans="1:59" s="7" customFormat="1" x14ac:dyDescent="0.2">
      <c r="B51" s="63"/>
      <c r="D51" s="65" t="s">
        <v>36</v>
      </c>
      <c r="F51" s="66">
        <v>53.41</v>
      </c>
      <c r="G51" s="63"/>
      <c r="H51" s="67"/>
      <c r="I51" s="68"/>
      <c r="J51" s="68"/>
      <c r="K51" s="68"/>
      <c r="L51" s="68"/>
      <c r="M51" s="68"/>
      <c r="N51" s="68"/>
      <c r="O51" s="68"/>
      <c r="P51" s="68"/>
      <c r="Q51" s="68"/>
      <c r="R51" s="69"/>
      <c r="AN51" s="64" t="s">
        <v>33</v>
      </c>
      <c r="AO51" s="64" t="s">
        <v>11</v>
      </c>
      <c r="AP51" s="7" t="s">
        <v>30</v>
      </c>
      <c r="AQ51" s="7" t="s">
        <v>2</v>
      </c>
      <c r="AR51" s="7" t="s">
        <v>10</v>
      </c>
      <c r="AS51" s="64" t="s">
        <v>25</v>
      </c>
    </row>
    <row r="52" spans="1:59" s="2" customFormat="1" ht="21.75" customHeight="1" x14ac:dyDescent="0.2">
      <c r="A52" s="9"/>
      <c r="B52" s="35"/>
      <c r="C52" s="36" t="s">
        <v>87</v>
      </c>
      <c r="D52" s="37" t="s">
        <v>88</v>
      </c>
      <c r="E52" s="38" t="s">
        <v>48</v>
      </c>
      <c r="F52" s="39">
        <v>17.814</v>
      </c>
      <c r="G52" s="10"/>
      <c r="H52" s="40" t="s">
        <v>0</v>
      </c>
      <c r="I52" s="41" t="s">
        <v>6</v>
      </c>
      <c r="J52" s="42" t="e">
        <f>#REF!+#REF!</f>
        <v>#REF!</v>
      </c>
      <c r="K52" s="42" t="e">
        <f>ROUND(#REF!*F52,2)</f>
        <v>#REF!</v>
      </c>
      <c r="L52" s="42" t="e">
        <f>ROUND(#REF!*F52,2)</f>
        <v>#REF!</v>
      </c>
      <c r="M52" s="43">
        <v>0.435</v>
      </c>
      <c r="N52" s="43">
        <f>M52*F52</f>
        <v>7.7490899999999998</v>
      </c>
      <c r="O52" s="43">
        <v>0</v>
      </c>
      <c r="P52" s="43">
        <f>O52*F52</f>
        <v>0</v>
      </c>
      <c r="Q52" s="43">
        <v>0</v>
      </c>
      <c r="R52" s="44">
        <f>Q52*F52</f>
        <v>0</v>
      </c>
      <c r="S52" s="9"/>
      <c r="T52" s="9"/>
      <c r="U52" s="9"/>
      <c r="V52" s="9"/>
      <c r="W52" s="9"/>
      <c r="X52" s="9"/>
      <c r="Y52" s="9"/>
      <c r="AL52" s="45" t="s">
        <v>30</v>
      </c>
      <c r="AN52" s="45" t="s">
        <v>27</v>
      </c>
      <c r="AO52" s="45" t="s">
        <v>11</v>
      </c>
      <c r="AS52" s="8" t="s">
        <v>25</v>
      </c>
      <c r="AY52" s="46" t="e">
        <f>IF(I52="základní",#REF!,0)</f>
        <v>#REF!</v>
      </c>
      <c r="AZ52" s="46">
        <f>IF(I52="snížená",#REF!,0)</f>
        <v>0</v>
      </c>
      <c r="BA52" s="46">
        <f>IF(I52="zákl. přenesená",#REF!,0)</f>
        <v>0</v>
      </c>
      <c r="BB52" s="46">
        <f>IF(I52="sníž. přenesená",#REF!,0)</f>
        <v>0</v>
      </c>
      <c r="BC52" s="46">
        <f>IF(I52="nulová",#REF!,0)</f>
        <v>0</v>
      </c>
      <c r="BD52" s="8" t="s">
        <v>10</v>
      </c>
      <c r="BE52" s="46" t="e">
        <f>ROUND(J52*F52,2)</f>
        <v>#REF!</v>
      </c>
      <c r="BF52" s="8" t="s">
        <v>30</v>
      </c>
      <c r="BG52" s="45" t="s">
        <v>89</v>
      </c>
    </row>
    <row r="53" spans="1:59" s="5" customFormat="1" x14ac:dyDescent="0.2">
      <c r="B53" s="50"/>
      <c r="D53" s="52" t="s">
        <v>90</v>
      </c>
      <c r="F53" s="51" t="s">
        <v>0</v>
      </c>
      <c r="G53" s="50"/>
      <c r="H53" s="53"/>
      <c r="I53" s="54"/>
      <c r="J53" s="54"/>
      <c r="K53" s="54"/>
      <c r="L53" s="54"/>
      <c r="M53" s="54"/>
      <c r="N53" s="54"/>
      <c r="O53" s="54"/>
      <c r="P53" s="54"/>
      <c r="Q53" s="54"/>
      <c r="R53" s="55"/>
      <c r="AN53" s="51" t="s">
        <v>33</v>
      </c>
      <c r="AO53" s="51" t="s">
        <v>11</v>
      </c>
      <c r="AP53" s="5" t="s">
        <v>10</v>
      </c>
      <c r="AQ53" s="5" t="s">
        <v>2</v>
      </c>
      <c r="AR53" s="5" t="s">
        <v>9</v>
      </c>
      <c r="AS53" s="51" t="s">
        <v>25</v>
      </c>
    </row>
    <row r="54" spans="1:59" s="6" customFormat="1" x14ac:dyDescent="0.2">
      <c r="B54" s="56"/>
      <c r="D54" s="58" t="s">
        <v>91</v>
      </c>
      <c r="F54" s="59">
        <v>18.529</v>
      </c>
      <c r="G54" s="56"/>
      <c r="H54" s="60"/>
      <c r="I54" s="61"/>
      <c r="J54" s="61"/>
      <c r="K54" s="61"/>
      <c r="L54" s="61"/>
      <c r="M54" s="61"/>
      <c r="N54" s="61"/>
      <c r="O54" s="61"/>
      <c r="P54" s="61"/>
      <c r="Q54" s="61"/>
      <c r="R54" s="62"/>
      <c r="AN54" s="57" t="s">
        <v>33</v>
      </c>
      <c r="AO54" s="57" t="s">
        <v>11</v>
      </c>
      <c r="AP54" s="6" t="s">
        <v>11</v>
      </c>
      <c r="AQ54" s="6" t="s">
        <v>2</v>
      </c>
      <c r="AR54" s="6" t="s">
        <v>9</v>
      </c>
      <c r="AS54" s="57" t="s">
        <v>25</v>
      </c>
    </row>
    <row r="55" spans="1:59" s="5" customFormat="1" x14ac:dyDescent="0.2">
      <c r="B55" s="50"/>
      <c r="D55" s="52" t="s">
        <v>92</v>
      </c>
      <c r="F55" s="51" t="s">
        <v>0</v>
      </c>
      <c r="G55" s="50"/>
      <c r="H55" s="53"/>
      <c r="I55" s="54"/>
      <c r="J55" s="54"/>
      <c r="K55" s="54"/>
      <c r="L55" s="54"/>
      <c r="M55" s="54"/>
      <c r="N55" s="54"/>
      <c r="O55" s="54"/>
      <c r="P55" s="54"/>
      <c r="Q55" s="54"/>
      <c r="R55" s="55"/>
      <c r="AN55" s="51" t="s">
        <v>33</v>
      </c>
      <c r="AO55" s="51" t="s">
        <v>11</v>
      </c>
      <c r="AP55" s="5" t="s">
        <v>10</v>
      </c>
      <c r="AQ55" s="5" t="s">
        <v>2</v>
      </c>
      <c r="AR55" s="5" t="s">
        <v>9</v>
      </c>
      <c r="AS55" s="51" t="s">
        <v>25</v>
      </c>
    </row>
    <row r="56" spans="1:59" s="6" customFormat="1" x14ac:dyDescent="0.2">
      <c r="B56" s="56"/>
      <c r="D56" s="58" t="s">
        <v>93</v>
      </c>
      <c r="F56" s="59">
        <v>-0.71499999999999997</v>
      </c>
      <c r="G56" s="56"/>
      <c r="H56" s="60"/>
      <c r="I56" s="61"/>
      <c r="J56" s="61"/>
      <c r="K56" s="61"/>
      <c r="L56" s="61"/>
      <c r="M56" s="61"/>
      <c r="N56" s="61"/>
      <c r="O56" s="61"/>
      <c r="P56" s="61"/>
      <c r="Q56" s="61"/>
      <c r="R56" s="62"/>
      <c r="AN56" s="57" t="s">
        <v>33</v>
      </c>
      <c r="AO56" s="57" t="s">
        <v>11</v>
      </c>
      <c r="AP56" s="6" t="s">
        <v>11</v>
      </c>
      <c r="AQ56" s="6" t="s">
        <v>2</v>
      </c>
      <c r="AR56" s="6" t="s">
        <v>9</v>
      </c>
      <c r="AS56" s="57" t="s">
        <v>25</v>
      </c>
    </row>
    <row r="57" spans="1:59" s="7" customFormat="1" x14ac:dyDescent="0.2">
      <c r="B57" s="63"/>
      <c r="D57" s="65" t="s">
        <v>36</v>
      </c>
      <c r="F57" s="66">
        <v>17.814</v>
      </c>
      <c r="G57" s="63"/>
      <c r="H57" s="67"/>
      <c r="I57" s="68"/>
      <c r="J57" s="68"/>
      <c r="K57" s="68"/>
      <c r="L57" s="68"/>
      <c r="M57" s="68"/>
      <c r="N57" s="68"/>
      <c r="O57" s="68"/>
      <c r="P57" s="68"/>
      <c r="Q57" s="68"/>
      <c r="R57" s="69"/>
      <c r="AN57" s="64" t="s">
        <v>33</v>
      </c>
      <c r="AO57" s="64" t="s">
        <v>11</v>
      </c>
      <c r="AP57" s="7" t="s">
        <v>30</v>
      </c>
      <c r="AQ57" s="7" t="s">
        <v>2</v>
      </c>
      <c r="AR57" s="7" t="s">
        <v>10</v>
      </c>
      <c r="AS57" s="64" t="s">
        <v>25</v>
      </c>
    </row>
    <row r="58" spans="1:59" s="2" customFormat="1" ht="21.75" customHeight="1" x14ac:dyDescent="0.2">
      <c r="A58" s="9"/>
      <c r="B58" s="35"/>
      <c r="C58" s="70" t="s">
        <v>94</v>
      </c>
      <c r="D58" s="71" t="s">
        <v>96</v>
      </c>
      <c r="E58" s="72" t="s">
        <v>75</v>
      </c>
      <c r="F58" s="73">
        <v>30.283999999999999</v>
      </c>
      <c r="G58" s="74"/>
      <c r="H58" s="75" t="s">
        <v>0</v>
      </c>
      <c r="I58" s="41" t="s">
        <v>6</v>
      </c>
      <c r="J58" s="42" t="e">
        <f>#REF!+#REF!</f>
        <v>#REF!</v>
      </c>
      <c r="K58" s="42" t="e">
        <f>ROUND(#REF!*F58,2)</f>
        <v>#REF!</v>
      </c>
      <c r="L58" s="42" t="e">
        <f>ROUND(#REF!*F58,2)</f>
        <v>#REF!</v>
      </c>
      <c r="M58" s="43">
        <v>0</v>
      </c>
      <c r="N58" s="43">
        <f>M58*F58</f>
        <v>0</v>
      </c>
      <c r="O58" s="43">
        <v>1</v>
      </c>
      <c r="P58" s="43">
        <f>O58*F58</f>
        <v>30.283999999999999</v>
      </c>
      <c r="Q58" s="43">
        <v>0</v>
      </c>
      <c r="R58" s="44">
        <f>Q58*F58</f>
        <v>0</v>
      </c>
      <c r="S58" s="9"/>
      <c r="T58" s="9"/>
      <c r="U58" s="9"/>
      <c r="V58" s="9"/>
      <c r="W58" s="9"/>
      <c r="X58" s="9"/>
      <c r="Y58" s="9"/>
      <c r="AL58" s="45" t="s">
        <v>68</v>
      </c>
      <c r="AN58" s="45" t="s">
        <v>95</v>
      </c>
      <c r="AO58" s="45" t="s">
        <v>11</v>
      </c>
      <c r="AS58" s="8" t="s">
        <v>25</v>
      </c>
      <c r="AY58" s="46" t="e">
        <f>IF(I58="základní",#REF!,0)</f>
        <v>#REF!</v>
      </c>
      <c r="AZ58" s="46">
        <f>IF(I58="snížená",#REF!,0)</f>
        <v>0</v>
      </c>
      <c r="BA58" s="46">
        <f>IF(I58="zákl. přenesená",#REF!,0)</f>
        <v>0</v>
      </c>
      <c r="BB58" s="46">
        <f>IF(I58="sníž. přenesená",#REF!,0)</f>
        <v>0</v>
      </c>
      <c r="BC58" s="46">
        <f>IF(I58="nulová",#REF!,0)</f>
        <v>0</v>
      </c>
      <c r="BD58" s="8" t="s">
        <v>10</v>
      </c>
      <c r="BE58" s="46" t="e">
        <f>ROUND(J58*F58,2)</f>
        <v>#REF!</v>
      </c>
      <c r="BF58" s="8" t="s">
        <v>30</v>
      </c>
      <c r="BG58" s="45" t="s">
        <v>97</v>
      </c>
    </row>
    <row r="59" spans="1:59" s="6" customFormat="1" x14ac:dyDescent="0.2">
      <c r="B59" s="56"/>
      <c r="D59" s="58" t="s">
        <v>98</v>
      </c>
      <c r="F59" s="59">
        <v>30.283999999999999</v>
      </c>
      <c r="G59" s="56"/>
      <c r="H59" s="60"/>
      <c r="I59" s="61"/>
      <c r="J59" s="61"/>
      <c r="K59" s="61"/>
      <c r="L59" s="61"/>
      <c r="M59" s="61"/>
      <c r="N59" s="61"/>
      <c r="O59" s="61"/>
      <c r="P59" s="61"/>
      <c r="Q59" s="61"/>
      <c r="R59" s="62"/>
      <c r="AN59" s="57" t="s">
        <v>33</v>
      </c>
      <c r="AO59" s="57" t="s">
        <v>11</v>
      </c>
      <c r="AP59" s="6" t="s">
        <v>11</v>
      </c>
      <c r="AQ59" s="6" t="s">
        <v>1</v>
      </c>
      <c r="AR59" s="6" t="s">
        <v>10</v>
      </c>
      <c r="AS59" s="57" t="s">
        <v>25</v>
      </c>
    </row>
    <row r="60" spans="1:59" s="2" customFormat="1" ht="21.75" customHeight="1" x14ac:dyDescent="0.2">
      <c r="A60" s="9"/>
      <c r="B60" s="35"/>
      <c r="C60" s="36" t="s">
        <v>99</v>
      </c>
      <c r="D60" s="37" t="s">
        <v>100</v>
      </c>
      <c r="E60" s="38" t="s">
        <v>48</v>
      </c>
      <c r="F60" s="39">
        <v>22.574999999999999</v>
      </c>
      <c r="G60" s="10"/>
      <c r="H60" s="40" t="s">
        <v>0</v>
      </c>
      <c r="I60" s="41" t="s">
        <v>6</v>
      </c>
      <c r="J60" s="42" t="e">
        <f>#REF!+#REF!</f>
        <v>#REF!</v>
      </c>
      <c r="K60" s="42" t="e">
        <f>ROUND(#REF!*F60,2)</f>
        <v>#REF!</v>
      </c>
      <c r="L60" s="42" t="e">
        <f>ROUND(#REF!*F60,2)</f>
        <v>#REF!</v>
      </c>
      <c r="M60" s="43">
        <v>0.94299999999999995</v>
      </c>
      <c r="N60" s="43">
        <f>M60*F60</f>
        <v>21.288224999999997</v>
      </c>
      <c r="O60" s="43">
        <v>0</v>
      </c>
      <c r="P60" s="43">
        <f>O60*F60</f>
        <v>0</v>
      </c>
      <c r="Q60" s="43">
        <v>0</v>
      </c>
      <c r="R60" s="44">
        <f>Q60*F60</f>
        <v>0</v>
      </c>
      <c r="S60" s="9"/>
      <c r="T60" s="9"/>
      <c r="U60" s="9"/>
      <c r="V60" s="9"/>
      <c r="W60" s="9"/>
      <c r="X60" s="9"/>
      <c r="Y60" s="9"/>
      <c r="AL60" s="45" t="s">
        <v>30</v>
      </c>
      <c r="AN60" s="45" t="s">
        <v>27</v>
      </c>
      <c r="AO60" s="45" t="s">
        <v>11</v>
      </c>
      <c r="AS60" s="8" t="s">
        <v>25</v>
      </c>
      <c r="AY60" s="46" t="e">
        <f>IF(I60="základní",#REF!,0)</f>
        <v>#REF!</v>
      </c>
      <c r="AZ60" s="46">
        <f>IF(I60="snížená",#REF!,0)</f>
        <v>0</v>
      </c>
      <c r="BA60" s="46">
        <f>IF(I60="zákl. přenesená",#REF!,0)</f>
        <v>0</v>
      </c>
      <c r="BB60" s="46">
        <f>IF(I60="sníž. přenesená",#REF!,0)</f>
        <v>0</v>
      </c>
      <c r="BC60" s="46">
        <f>IF(I60="nulová",#REF!,0)</f>
        <v>0</v>
      </c>
      <c r="BD60" s="8" t="s">
        <v>10</v>
      </c>
      <c r="BE60" s="46" t="e">
        <f>ROUND(J60*F60,2)</f>
        <v>#REF!</v>
      </c>
      <c r="BF60" s="8" t="s">
        <v>30</v>
      </c>
      <c r="BG60" s="45" t="s">
        <v>101</v>
      </c>
    </row>
    <row r="61" spans="1:59" s="5" customFormat="1" x14ac:dyDescent="0.2">
      <c r="B61" s="50"/>
      <c r="D61" s="52" t="s">
        <v>102</v>
      </c>
      <c r="F61" s="51" t="s">
        <v>0</v>
      </c>
      <c r="G61" s="50"/>
      <c r="H61" s="53"/>
      <c r="I61" s="54"/>
      <c r="J61" s="54"/>
      <c r="K61" s="54"/>
      <c r="L61" s="54"/>
      <c r="M61" s="54"/>
      <c r="N61" s="54"/>
      <c r="O61" s="54"/>
      <c r="P61" s="54"/>
      <c r="Q61" s="54"/>
      <c r="R61" s="55"/>
      <c r="AN61" s="51" t="s">
        <v>33</v>
      </c>
      <c r="AO61" s="51" t="s">
        <v>11</v>
      </c>
      <c r="AP61" s="5" t="s">
        <v>10</v>
      </c>
      <c r="AQ61" s="5" t="s">
        <v>2</v>
      </c>
      <c r="AR61" s="5" t="s">
        <v>9</v>
      </c>
      <c r="AS61" s="51" t="s">
        <v>25</v>
      </c>
    </row>
    <row r="62" spans="1:59" s="6" customFormat="1" x14ac:dyDescent="0.2">
      <c r="B62" s="56"/>
      <c r="D62" s="58" t="s">
        <v>103</v>
      </c>
      <c r="F62" s="59">
        <v>36.225000000000001</v>
      </c>
      <c r="G62" s="56"/>
      <c r="H62" s="60"/>
      <c r="I62" s="61"/>
      <c r="J62" s="61"/>
      <c r="K62" s="61"/>
      <c r="L62" s="61"/>
      <c r="M62" s="61"/>
      <c r="N62" s="61"/>
      <c r="O62" s="61"/>
      <c r="P62" s="61"/>
      <c r="Q62" s="61"/>
      <c r="R62" s="62"/>
      <c r="AN62" s="57" t="s">
        <v>33</v>
      </c>
      <c r="AO62" s="57" t="s">
        <v>11</v>
      </c>
      <c r="AP62" s="6" t="s">
        <v>11</v>
      </c>
      <c r="AQ62" s="6" t="s">
        <v>2</v>
      </c>
      <c r="AR62" s="6" t="s">
        <v>9</v>
      </c>
      <c r="AS62" s="57" t="s">
        <v>25</v>
      </c>
    </row>
    <row r="63" spans="1:59" s="5" customFormat="1" x14ac:dyDescent="0.2">
      <c r="B63" s="50"/>
      <c r="D63" s="52" t="s">
        <v>104</v>
      </c>
      <c r="F63" s="51" t="s">
        <v>0</v>
      </c>
      <c r="G63" s="50"/>
      <c r="H63" s="53"/>
      <c r="I63" s="54"/>
      <c r="J63" s="54"/>
      <c r="K63" s="54"/>
      <c r="L63" s="54"/>
      <c r="M63" s="54"/>
      <c r="N63" s="54"/>
      <c r="O63" s="54"/>
      <c r="P63" s="54"/>
      <c r="Q63" s="54"/>
      <c r="R63" s="55"/>
      <c r="AN63" s="51" t="s">
        <v>33</v>
      </c>
      <c r="AO63" s="51" t="s">
        <v>11</v>
      </c>
      <c r="AP63" s="5" t="s">
        <v>10</v>
      </c>
      <c r="AQ63" s="5" t="s">
        <v>2</v>
      </c>
      <c r="AR63" s="5" t="s">
        <v>9</v>
      </c>
      <c r="AS63" s="51" t="s">
        <v>25</v>
      </c>
    </row>
    <row r="64" spans="1:59" s="6" customFormat="1" x14ac:dyDescent="0.2">
      <c r="B64" s="56"/>
      <c r="D64" s="58" t="s">
        <v>105</v>
      </c>
      <c r="F64" s="59">
        <v>-3.15</v>
      </c>
      <c r="G64" s="56"/>
      <c r="H64" s="60"/>
      <c r="I64" s="61"/>
      <c r="J64" s="61"/>
      <c r="K64" s="61"/>
      <c r="L64" s="61"/>
      <c r="M64" s="61"/>
      <c r="N64" s="61"/>
      <c r="O64" s="61"/>
      <c r="P64" s="61"/>
      <c r="Q64" s="61"/>
      <c r="R64" s="62"/>
      <c r="AN64" s="57" t="s">
        <v>33</v>
      </c>
      <c r="AO64" s="57" t="s">
        <v>11</v>
      </c>
      <c r="AP64" s="6" t="s">
        <v>11</v>
      </c>
      <c r="AQ64" s="6" t="s">
        <v>2</v>
      </c>
      <c r="AR64" s="6" t="s">
        <v>9</v>
      </c>
      <c r="AS64" s="57" t="s">
        <v>25</v>
      </c>
    </row>
    <row r="65" spans="1:59" s="5" customFormat="1" x14ac:dyDescent="0.2">
      <c r="B65" s="50"/>
      <c r="D65" s="52" t="s">
        <v>106</v>
      </c>
      <c r="F65" s="51" t="s">
        <v>0</v>
      </c>
      <c r="G65" s="50"/>
      <c r="H65" s="53"/>
      <c r="I65" s="54"/>
      <c r="J65" s="54"/>
      <c r="K65" s="54"/>
      <c r="L65" s="54"/>
      <c r="M65" s="54"/>
      <c r="N65" s="54"/>
      <c r="O65" s="54"/>
      <c r="P65" s="54"/>
      <c r="Q65" s="54"/>
      <c r="R65" s="55"/>
      <c r="AN65" s="51" t="s">
        <v>33</v>
      </c>
      <c r="AO65" s="51" t="s">
        <v>11</v>
      </c>
      <c r="AP65" s="5" t="s">
        <v>10</v>
      </c>
      <c r="AQ65" s="5" t="s">
        <v>2</v>
      </c>
      <c r="AR65" s="5" t="s">
        <v>9</v>
      </c>
      <c r="AS65" s="51" t="s">
        <v>25</v>
      </c>
    </row>
    <row r="66" spans="1:59" s="6" customFormat="1" x14ac:dyDescent="0.2">
      <c r="B66" s="56"/>
      <c r="D66" s="58" t="s">
        <v>107</v>
      </c>
      <c r="F66" s="59">
        <v>-10.5</v>
      </c>
      <c r="G66" s="56"/>
      <c r="H66" s="60"/>
      <c r="I66" s="61"/>
      <c r="J66" s="61"/>
      <c r="K66" s="61"/>
      <c r="L66" s="61"/>
      <c r="M66" s="61"/>
      <c r="N66" s="61"/>
      <c r="O66" s="61"/>
      <c r="P66" s="61"/>
      <c r="Q66" s="61"/>
      <c r="R66" s="62"/>
      <c r="AN66" s="57" t="s">
        <v>33</v>
      </c>
      <c r="AO66" s="57" t="s">
        <v>11</v>
      </c>
      <c r="AP66" s="6" t="s">
        <v>11</v>
      </c>
      <c r="AQ66" s="6" t="s">
        <v>2</v>
      </c>
      <c r="AR66" s="6" t="s">
        <v>9</v>
      </c>
      <c r="AS66" s="57" t="s">
        <v>25</v>
      </c>
    </row>
    <row r="67" spans="1:59" s="7" customFormat="1" x14ac:dyDescent="0.2">
      <c r="B67" s="63"/>
      <c r="D67" s="65" t="s">
        <v>36</v>
      </c>
      <c r="F67" s="66">
        <v>22.575000000000003</v>
      </c>
      <c r="G67" s="63"/>
      <c r="H67" s="67"/>
      <c r="I67" s="68"/>
      <c r="J67" s="68"/>
      <c r="K67" s="68"/>
      <c r="L67" s="68"/>
      <c r="M67" s="68"/>
      <c r="N67" s="68"/>
      <c r="O67" s="68"/>
      <c r="P67" s="68"/>
      <c r="Q67" s="68"/>
      <c r="R67" s="69"/>
      <c r="AN67" s="64" t="s">
        <v>33</v>
      </c>
      <c r="AO67" s="64" t="s">
        <v>11</v>
      </c>
      <c r="AP67" s="7" t="s">
        <v>30</v>
      </c>
      <c r="AQ67" s="7" t="s">
        <v>2</v>
      </c>
      <c r="AR67" s="7" t="s">
        <v>10</v>
      </c>
      <c r="AS67" s="64" t="s">
        <v>25</v>
      </c>
    </row>
    <row r="68" spans="1:59" s="2" customFormat="1" ht="21.75" customHeight="1" x14ac:dyDescent="0.2">
      <c r="A68" s="9"/>
      <c r="B68" s="35"/>
      <c r="C68" s="70" t="s">
        <v>108</v>
      </c>
      <c r="D68" s="71" t="s">
        <v>109</v>
      </c>
      <c r="E68" s="72" t="s">
        <v>75</v>
      </c>
      <c r="F68" s="73">
        <v>31.605</v>
      </c>
      <c r="G68" s="74"/>
      <c r="H68" s="75" t="s">
        <v>0</v>
      </c>
      <c r="I68" s="41" t="s">
        <v>6</v>
      </c>
      <c r="J68" s="42" t="e">
        <f>#REF!+#REF!</f>
        <v>#REF!</v>
      </c>
      <c r="K68" s="42" t="e">
        <f>ROUND(#REF!*F68,2)</f>
        <v>#REF!</v>
      </c>
      <c r="L68" s="42" t="e">
        <f>ROUND(#REF!*F68,2)</f>
        <v>#REF!</v>
      </c>
      <c r="M68" s="43">
        <v>0</v>
      </c>
      <c r="N68" s="43">
        <f>M68*F68</f>
        <v>0</v>
      </c>
      <c r="O68" s="43">
        <v>1</v>
      </c>
      <c r="P68" s="43">
        <f>O68*F68</f>
        <v>31.605</v>
      </c>
      <c r="Q68" s="43">
        <v>0</v>
      </c>
      <c r="R68" s="44">
        <f>Q68*F68</f>
        <v>0</v>
      </c>
      <c r="S68" s="9"/>
      <c r="T68" s="9"/>
      <c r="U68" s="9"/>
      <c r="V68" s="9"/>
      <c r="W68" s="9"/>
      <c r="X68" s="9"/>
      <c r="Y68" s="9"/>
      <c r="AL68" s="45" t="s">
        <v>68</v>
      </c>
      <c r="AN68" s="45" t="s">
        <v>95</v>
      </c>
      <c r="AO68" s="45" t="s">
        <v>11</v>
      </c>
      <c r="AS68" s="8" t="s">
        <v>25</v>
      </c>
      <c r="AY68" s="46" t="e">
        <f>IF(I68="základní",#REF!,0)</f>
        <v>#REF!</v>
      </c>
      <c r="AZ68" s="46">
        <f>IF(I68="snížená",#REF!,0)</f>
        <v>0</v>
      </c>
      <c r="BA68" s="46">
        <f>IF(I68="zákl. přenesená",#REF!,0)</f>
        <v>0</v>
      </c>
      <c r="BB68" s="46">
        <f>IF(I68="sníž. přenesená",#REF!,0)</f>
        <v>0</v>
      </c>
      <c r="BC68" s="46">
        <f>IF(I68="nulová",#REF!,0)</f>
        <v>0</v>
      </c>
      <c r="BD68" s="8" t="s">
        <v>10</v>
      </c>
      <c r="BE68" s="46" t="e">
        <f>ROUND(J68*F68,2)</f>
        <v>#REF!</v>
      </c>
      <c r="BF68" s="8" t="s">
        <v>30</v>
      </c>
      <c r="BG68" s="45" t="s">
        <v>110</v>
      </c>
    </row>
    <row r="69" spans="1:59" s="6" customFormat="1" x14ac:dyDescent="0.2">
      <c r="B69" s="56"/>
      <c r="D69" s="58" t="s">
        <v>111</v>
      </c>
      <c r="F69" s="59">
        <v>31.605</v>
      </c>
      <c r="G69" s="56"/>
      <c r="H69" s="60"/>
      <c r="I69" s="61"/>
      <c r="J69" s="61"/>
      <c r="K69" s="61"/>
      <c r="L69" s="61"/>
      <c r="M69" s="61"/>
      <c r="N69" s="61"/>
      <c r="O69" s="61"/>
      <c r="P69" s="61"/>
      <c r="Q69" s="61"/>
      <c r="R69" s="62"/>
      <c r="AN69" s="57" t="s">
        <v>33</v>
      </c>
      <c r="AO69" s="57" t="s">
        <v>11</v>
      </c>
      <c r="AP69" s="6" t="s">
        <v>11</v>
      </c>
      <c r="AQ69" s="6" t="s">
        <v>1</v>
      </c>
      <c r="AR69" s="6" t="s">
        <v>10</v>
      </c>
      <c r="AS69" s="57" t="s">
        <v>25</v>
      </c>
    </row>
    <row r="70" spans="1:59" s="2" customFormat="1" ht="21.75" customHeight="1" x14ac:dyDescent="0.2">
      <c r="A70" s="9"/>
      <c r="B70" s="35"/>
      <c r="C70" s="36" t="s">
        <v>4</v>
      </c>
      <c r="D70" s="37" t="s">
        <v>112</v>
      </c>
      <c r="E70" s="38" t="s">
        <v>29</v>
      </c>
      <c r="F70" s="39">
        <v>75.52</v>
      </c>
      <c r="G70" s="10"/>
      <c r="H70" s="40" t="s">
        <v>0</v>
      </c>
      <c r="I70" s="41" t="s">
        <v>6</v>
      </c>
      <c r="J70" s="42" t="e">
        <f>#REF!+#REF!</f>
        <v>#REF!</v>
      </c>
      <c r="K70" s="42" t="e">
        <f>ROUND(#REF!*F70,2)</f>
        <v>#REF!</v>
      </c>
      <c r="L70" s="42" t="e">
        <f>ROUND(#REF!*F70,2)</f>
        <v>#REF!</v>
      </c>
      <c r="M70" s="43">
        <v>0.114</v>
      </c>
      <c r="N70" s="43">
        <f>M70*F70</f>
        <v>8.60928</v>
      </c>
      <c r="O70" s="43">
        <v>0</v>
      </c>
      <c r="P70" s="43">
        <f>O70*F70</f>
        <v>0</v>
      </c>
      <c r="Q70" s="43">
        <v>0</v>
      </c>
      <c r="R70" s="44">
        <f>Q70*F70</f>
        <v>0</v>
      </c>
      <c r="S70" s="9"/>
      <c r="T70" s="9"/>
      <c r="U70" s="9"/>
      <c r="V70" s="9"/>
      <c r="W70" s="9"/>
      <c r="X70" s="9"/>
      <c r="Y70" s="9"/>
      <c r="AL70" s="45" t="s">
        <v>30</v>
      </c>
      <c r="AN70" s="45" t="s">
        <v>27</v>
      </c>
      <c r="AO70" s="45" t="s">
        <v>11</v>
      </c>
      <c r="AS70" s="8" t="s">
        <v>25</v>
      </c>
      <c r="AY70" s="46" t="e">
        <f>IF(I70="základní",#REF!,0)</f>
        <v>#REF!</v>
      </c>
      <c r="AZ70" s="46">
        <f>IF(I70="snížená",#REF!,0)</f>
        <v>0</v>
      </c>
      <c r="BA70" s="46">
        <f>IF(I70="zákl. přenesená",#REF!,0)</f>
        <v>0</v>
      </c>
      <c r="BB70" s="46">
        <f>IF(I70="sníž. přenesená",#REF!,0)</f>
        <v>0</v>
      </c>
      <c r="BC70" s="46">
        <f>IF(I70="nulová",#REF!,0)</f>
        <v>0</v>
      </c>
      <c r="BD70" s="8" t="s">
        <v>10</v>
      </c>
      <c r="BE70" s="46" t="e">
        <f>ROUND(J70*F70,2)</f>
        <v>#REF!</v>
      </c>
      <c r="BF70" s="8" t="s">
        <v>30</v>
      </c>
      <c r="BG70" s="45" t="s">
        <v>113</v>
      </c>
    </row>
    <row r="71" spans="1:59" s="5" customFormat="1" x14ac:dyDescent="0.2">
      <c r="B71" s="50"/>
      <c r="D71" s="52" t="s">
        <v>114</v>
      </c>
      <c r="F71" s="51" t="s">
        <v>0</v>
      </c>
      <c r="G71" s="50"/>
      <c r="H71" s="53"/>
      <c r="I71" s="54"/>
      <c r="J71" s="54"/>
      <c r="K71" s="54"/>
      <c r="L71" s="54"/>
      <c r="M71" s="54"/>
      <c r="N71" s="54"/>
      <c r="O71" s="54"/>
      <c r="P71" s="54"/>
      <c r="Q71" s="54"/>
      <c r="R71" s="55"/>
      <c r="AN71" s="51" t="s">
        <v>33</v>
      </c>
      <c r="AO71" s="51" t="s">
        <v>11</v>
      </c>
      <c r="AP71" s="5" t="s">
        <v>10</v>
      </c>
      <c r="AQ71" s="5" t="s">
        <v>2</v>
      </c>
      <c r="AR71" s="5" t="s">
        <v>9</v>
      </c>
      <c r="AS71" s="51" t="s">
        <v>25</v>
      </c>
    </row>
    <row r="72" spans="1:59" s="6" customFormat="1" x14ac:dyDescent="0.2">
      <c r="B72" s="56"/>
      <c r="D72" s="58" t="s">
        <v>115</v>
      </c>
      <c r="F72" s="59">
        <v>75.52</v>
      </c>
      <c r="G72" s="56"/>
      <c r="H72" s="60"/>
      <c r="I72" s="61"/>
      <c r="J72" s="61"/>
      <c r="K72" s="61"/>
      <c r="L72" s="61"/>
      <c r="M72" s="61"/>
      <c r="N72" s="61"/>
      <c r="O72" s="61"/>
      <c r="P72" s="61"/>
      <c r="Q72" s="61"/>
      <c r="R72" s="62"/>
      <c r="AN72" s="57" t="s">
        <v>33</v>
      </c>
      <c r="AO72" s="57" t="s">
        <v>11</v>
      </c>
      <c r="AP72" s="6" t="s">
        <v>11</v>
      </c>
      <c r="AQ72" s="6" t="s">
        <v>2</v>
      </c>
      <c r="AR72" s="6" t="s">
        <v>9</v>
      </c>
      <c r="AS72" s="57" t="s">
        <v>25</v>
      </c>
    </row>
    <row r="73" spans="1:59" s="7" customFormat="1" x14ac:dyDescent="0.2">
      <c r="B73" s="63"/>
      <c r="D73" s="65" t="s">
        <v>36</v>
      </c>
      <c r="F73" s="66">
        <v>75.52</v>
      </c>
      <c r="G73" s="63"/>
      <c r="H73" s="67"/>
      <c r="I73" s="68"/>
      <c r="J73" s="68"/>
      <c r="K73" s="68"/>
      <c r="L73" s="68"/>
      <c r="M73" s="68"/>
      <c r="N73" s="68"/>
      <c r="O73" s="68"/>
      <c r="P73" s="68"/>
      <c r="Q73" s="68"/>
      <c r="R73" s="69"/>
      <c r="AN73" s="64" t="s">
        <v>33</v>
      </c>
      <c r="AO73" s="64" t="s">
        <v>11</v>
      </c>
      <c r="AP73" s="7" t="s">
        <v>30</v>
      </c>
      <c r="AQ73" s="7" t="s">
        <v>2</v>
      </c>
      <c r="AR73" s="7" t="s">
        <v>10</v>
      </c>
      <c r="AS73" s="64" t="s">
        <v>25</v>
      </c>
    </row>
    <row r="74" spans="1:59" s="4" customFormat="1" ht="22.9" customHeight="1" x14ac:dyDescent="0.2">
      <c r="B74" s="24"/>
      <c r="D74" s="34" t="s">
        <v>116</v>
      </c>
      <c r="G74" s="24"/>
      <c r="H74" s="27"/>
      <c r="I74" s="28"/>
      <c r="J74" s="28"/>
      <c r="K74" s="29" t="e">
        <f>SUM(K75:K78)</f>
        <v>#REF!</v>
      </c>
      <c r="L74" s="29" t="e">
        <f>SUM(L75:L78)</f>
        <v>#REF!</v>
      </c>
      <c r="M74" s="28"/>
      <c r="N74" s="30">
        <f>SUM(N75:N78)</f>
        <v>3.2287499999999998</v>
      </c>
      <c r="O74" s="28"/>
      <c r="P74" s="30">
        <f>SUM(P75:P78)</f>
        <v>6.8040000000000003</v>
      </c>
      <c r="Q74" s="28"/>
      <c r="R74" s="31">
        <f>SUM(R75:R78)</f>
        <v>0</v>
      </c>
      <c r="AL74" s="25" t="s">
        <v>10</v>
      </c>
      <c r="AN74" s="32" t="s">
        <v>8</v>
      </c>
      <c r="AO74" s="32" t="s">
        <v>10</v>
      </c>
      <c r="AS74" s="25" t="s">
        <v>25</v>
      </c>
      <c r="BE74" s="33" t="e">
        <f>SUM(BE75:BE78)</f>
        <v>#REF!</v>
      </c>
    </row>
    <row r="75" spans="1:59" s="2" customFormat="1" ht="21.75" customHeight="1" x14ac:dyDescent="0.2">
      <c r="A75" s="9"/>
      <c r="B75" s="35"/>
      <c r="C75" s="36" t="s">
        <v>59</v>
      </c>
      <c r="D75" s="37" t="s">
        <v>117</v>
      </c>
      <c r="E75" s="38" t="s">
        <v>48</v>
      </c>
      <c r="F75" s="39">
        <v>3.15</v>
      </c>
      <c r="G75" s="10"/>
      <c r="H75" s="40" t="s">
        <v>0</v>
      </c>
      <c r="I75" s="41" t="s">
        <v>6</v>
      </c>
      <c r="J75" s="42" t="e">
        <f>#REF!+#REF!</f>
        <v>#REF!</v>
      </c>
      <c r="K75" s="42" t="e">
        <f>ROUND(#REF!*F75,2)</f>
        <v>#REF!</v>
      </c>
      <c r="L75" s="42" t="e">
        <f>ROUND(#REF!*F75,2)</f>
        <v>#REF!</v>
      </c>
      <c r="M75" s="43">
        <v>1.0249999999999999</v>
      </c>
      <c r="N75" s="43">
        <f>M75*F75</f>
        <v>3.2287499999999998</v>
      </c>
      <c r="O75" s="43">
        <v>2.16</v>
      </c>
      <c r="P75" s="43">
        <f>O75*F75</f>
        <v>6.8040000000000003</v>
      </c>
      <c r="Q75" s="43">
        <v>0</v>
      </c>
      <c r="R75" s="44">
        <f>Q75*F75</f>
        <v>0</v>
      </c>
      <c r="S75" s="9"/>
      <c r="T75" s="9"/>
      <c r="U75" s="9"/>
      <c r="V75" s="9"/>
      <c r="W75" s="9"/>
      <c r="X75" s="9"/>
      <c r="Y75" s="9"/>
      <c r="AL75" s="45" t="s">
        <v>30</v>
      </c>
      <c r="AN75" s="45" t="s">
        <v>27</v>
      </c>
      <c r="AO75" s="45" t="s">
        <v>11</v>
      </c>
      <c r="AS75" s="8" t="s">
        <v>25</v>
      </c>
      <c r="AY75" s="46" t="e">
        <f>IF(I75="základní",#REF!,0)</f>
        <v>#REF!</v>
      </c>
      <c r="AZ75" s="46">
        <f>IF(I75="snížená",#REF!,0)</f>
        <v>0</v>
      </c>
      <c r="BA75" s="46">
        <f>IF(I75="zákl. přenesená",#REF!,0)</f>
        <v>0</v>
      </c>
      <c r="BB75" s="46">
        <f>IF(I75="sníž. přenesená",#REF!,0)</f>
        <v>0</v>
      </c>
      <c r="BC75" s="46">
        <f>IF(I75="nulová",#REF!,0)</f>
        <v>0</v>
      </c>
      <c r="BD75" s="8" t="s">
        <v>10</v>
      </c>
      <c r="BE75" s="46" t="e">
        <f>ROUND(J75*F75,2)</f>
        <v>#REF!</v>
      </c>
      <c r="BF75" s="8" t="s">
        <v>30</v>
      </c>
      <c r="BG75" s="45" t="s">
        <v>118</v>
      </c>
    </row>
    <row r="76" spans="1:59" s="5" customFormat="1" x14ac:dyDescent="0.2">
      <c r="B76" s="50"/>
      <c r="D76" s="52" t="s">
        <v>119</v>
      </c>
      <c r="F76" s="51" t="s">
        <v>0</v>
      </c>
      <c r="G76" s="50"/>
      <c r="H76" s="53"/>
      <c r="I76" s="54"/>
      <c r="J76" s="54"/>
      <c r="K76" s="54"/>
      <c r="L76" s="54"/>
      <c r="M76" s="54"/>
      <c r="N76" s="54"/>
      <c r="O76" s="54"/>
      <c r="P76" s="54"/>
      <c r="Q76" s="54"/>
      <c r="R76" s="55"/>
      <c r="AN76" s="51" t="s">
        <v>33</v>
      </c>
      <c r="AO76" s="51" t="s">
        <v>11</v>
      </c>
      <c r="AP76" s="5" t="s">
        <v>10</v>
      </c>
      <c r="AQ76" s="5" t="s">
        <v>2</v>
      </c>
      <c r="AR76" s="5" t="s">
        <v>9</v>
      </c>
      <c r="AS76" s="51" t="s">
        <v>25</v>
      </c>
    </row>
    <row r="77" spans="1:59" s="6" customFormat="1" x14ac:dyDescent="0.2">
      <c r="B77" s="56"/>
      <c r="D77" s="58" t="s">
        <v>120</v>
      </c>
      <c r="F77" s="59">
        <v>3.15</v>
      </c>
      <c r="G77" s="56"/>
      <c r="H77" s="60"/>
      <c r="I77" s="61"/>
      <c r="J77" s="61"/>
      <c r="K77" s="61"/>
      <c r="L77" s="61"/>
      <c r="M77" s="61"/>
      <c r="N77" s="61"/>
      <c r="O77" s="61"/>
      <c r="P77" s="61"/>
      <c r="Q77" s="61"/>
      <c r="R77" s="62"/>
      <c r="AN77" s="57" t="s">
        <v>33</v>
      </c>
      <c r="AO77" s="57" t="s">
        <v>11</v>
      </c>
      <c r="AP77" s="6" t="s">
        <v>11</v>
      </c>
      <c r="AQ77" s="6" t="s">
        <v>2</v>
      </c>
      <c r="AR77" s="6" t="s">
        <v>9</v>
      </c>
      <c r="AS77" s="57" t="s">
        <v>25</v>
      </c>
    </row>
    <row r="78" spans="1:59" s="7" customFormat="1" x14ac:dyDescent="0.2">
      <c r="B78" s="63"/>
      <c r="D78" s="65" t="s">
        <v>36</v>
      </c>
      <c r="F78" s="66">
        <v>3.15</v>
      </c>
      <c r="G78" s="63"/>
      <c r="H78" s="67"/>
      <c r="I78" s="68"/>
      <c r="J78" s="68"/>
      <c r="K78" s="68"/>
      <c r="L78" s="68"/>
      <c r="M78" s="68"/>
      <c r="N78" s="68"/>
      <c r="O78" s="68"/>
      <c r="P78" s="68"/>
      <c r="Q78" s="68"/>
      <c r="R78" s="69"/>
      <c r="AN78" s="64" t="s">
        <v>33</v>
      </c>
      <c r="AO78" s="64" t="s">
        <v>11</v>
      </c>
      <c r="AP78" s="7" t="s">
        <v>30</v>
      </c>
      <c r="AQ78" s="7" t="s">
        <v>2</v>
      </c>
      <c r="AR78" s="7" t="s">
        <v>10</v>
      </c>
      <c r="AS78" s="64" t="s">
        <v>25</v>
      </c>
    </row>
    <row r="79" spans="1:59" s="4" customFormat="1" ht="22.9" customHeight="1" x14ac:dyDescent="0.2">
      <c r="B79" s="24"/>
      <c r="D79" s="34" t="s">
        <v>121</v>
      </c>
      <c r="G79" s="24"/>
      <c r="H79" s="27"/>
      <c r="I79" s="28"/>
      <c r="J79" s="28"/>
      <c r="K79" s="29" t="e">
        <f>SUM(K80:K84)</f>
        <v>#REF!</v>
      </c>
      <c r="L79" s="29" t="e">
        <f>SUM(L80:L84)</f>
        <v>#REF!</v>
      </c>
      <c r="M79" s="28"/>
      <c r="N79" s="30">
        <f>SUM(N80:N84)</f>
        <v>1.583</v>
      </c>
      <c r="O79" s="28"/>
      <c r="P79" s="30">
        <f>SUM(P80:P84)</f>
        <v>3.61896</v>
      </c>
      <c r="Q79" s="28"/>
      <c r="R79" s="31">
        <f>SUM(R80:R84)</f>
        <v>0</v>
      </c>
      <c r="AL79" s="25" t="s">
        <v>10</v>
      </c>
      <c r="AN79" s="32" t="s">
        <v>8</v>
      </c>
      <c r="AO79" s="32" t="s">
        <v>10</v>
      </c>
      <c r="AS79" s="25" t="s">
        <v>25</v>
      </c>
      <c r="BE79" s="33" t="e">
        <f>SUM(BE80:BE84)</f>
        <v>#REF!</v>
      </c>
    </row>
    <row r="80" spans="1:59" s="2" customFormat="1" ht="16.5" customHeight="1" x14ac:dyDescent="0.2">
      <c r="A80" s="9"/>
      <c r="B80" s="35"/>
      <c r="C80" s="36" t="s">
        <v>122</v>
      </c>
      <c r="D80" s="37" t="s">
        <v>123</v>
      </c>
      <c r="E80" s="38" t="s">
        <v>124</v>
      </c>
      <c r="F80" s="39">
        <v>1</v>
      </c>
      <c r="G80" s="10"/>
      <c r="H80" s="40" t="s">
        <v>0</v>
      </c>
      <c r="I80" s="41" t="s">
        <v>6</v>
      </c>
      <c r="J80" s="42" t="e">
        <f>#REF!+#REF!</f>
        <v>#REF!</v>
      </c>
      <c r="K80" s="42" t="e">
        <f>ROUND(#REF!*F80,2)</f>
        <v>#REF!</v>
      </c>
      <c r="L80" s="42" t="e">
        <f>ROUND(#REF!*F80,2)</f>
        <v>#REF!</v>
      </c>
      <c r="M80" s="43">
        <v>1.583</v>
      </c>
      <c r="N80" s="43">
        <f>M80*F80</f>
        <v>1.583</v>
      </c>
      <c r="O80" s="43">
        <v>3.61896</v>
      </c>
      <c r="P80" s="43">
        <f>O80*F80</f>
        <v>3.61896</v>
      </c>
      <c r="Q80" s="43">
        <v>0</v>
      </c>
      <c r="R80" s="44">
        <f>Q80*F80</f>
        <v>0</v>
      </c>
      <c r="S80" s="9"/>
      <c r="T80" s="9"/>
      <c r="U80" s="9"/>
      <c r="V80" s="9"/>
      <c r="W80" s="9"/>
      <c r="X80" s="9"/>
      <c r="Y80" s="9"/>
      <c r="AL80" s="45" t="s">
        <v>30</v>
      </c>
      <c r="AN80" s="45" t="s">
        <v>27</v>
      </c>
      <c r="AO80" s="45" t="s">
        <v>11</v>
      </c>
      <c r="AS80" s="8" t="s">
        <v>25</v>
      </c>
      <c r="AY80" s="46" t="e">
        <f>IF(I80="základní",#REF!,0)</f>
        <v>#REF!</v>
      </c>
      <c r="AZ80" s="46">
        <f>IF(I80="snížená",#REF!,0)</f>
        <v>0</v>
      </c>
      <c r="BA80" s="46">
        <f>IF(I80="zákl. přenesená",#REF!,0)</f>
        <v>0</v>
      </c>
      <c r="BB80" s="46">
        <f>IF(I80="sníž. přenesená",#REF!,0)</f>
        <v>0</v>
      </c>
      <c r="BC80" s="46">
        <f>IF(I80="nulová",#REF!,0)</f>
        <v>0</v>
      </c>
      <c r="BD80" s="8" t="s">
        <v>10</v>
      </c>
      <c r="BE80" s="46" t="e">
        <f>ROUND(J80*F80,2)</f>
        <v>#REF!</v>
      </c>
      <c r="BF80" s="8" t="s">
        <v>30</v>
      </c>
      <c r="BG80" s="45" t="s">
        <v>125</v>
      </c>
    </row>
    <row r="81" spans="1:59" s="2" customFormat="1" ht="97.5" x14ac:dyDescent="0.2">
      <c r="A81" s="9"/>
      <c r="B81" s="10"/>
      <c r="C81" s="9"/>
      <c r="D81" s="47" t="s">
        <v>126</v>
      </c>
      <c r="E81" s="9"/>
      <c r="F81" s="9"/>
      <c r="G81" s="10"/>
      <c r="H81" s="48"/>
      <c r="I81" s="49"/>
      <c r="J81" s="14"/>
      <c r="K81" s="14"/>
      <c r="L81" s="14"/>
      <c r="M81" s="14"/>
      <c r="N81" s="14"/>
      <c r="O81" s="14"/>
      <c r="P81" s="14"/>
      <c r="Q81" s="14"/>
      <c r="R81" s="15"/>
      <c r="S81" s="9"/>
      <c r="T81" s="9"/>
      <c r="U81" s="9"/>
      <c r="V81" s="9"/>
      <c r="W81" s="9"/>
      <c r="X81" s="9"/>
      <c r="Y81" s="9"/>
      <c r="AN81" s="8" t="s">
        <v>32</v>
      </c>
      <c r="AO81" s="8" t="s">
        <v>11</v>
      </c>
    </row>
    <row r="82" spans="1:59" s="5" customFormat="1" x14ac:dyDescent="0.2">
      <c r="B82" s="50"/>
      <c r="D82" s="52" t="s">
        <v>127</v>
      </c>
      <c r="F82" s="51" t="s">
        <v>0</v>
      </c>
      <c r="G82" s="50"/>
      <c r="H82" s="53"/>
      <c r="I82" s="54"/>
      <c r="J82" s="54"/>
      <c r="K82" s="54"/>
      <c r="L82" s="54"/>
      <c r="M82" s="54"/>
      <c r="N82" s="54"/>
      <c r="O82" s="54"/>
      <c r="P82" s="54"/>
      <c r="Q82" s="54"/>
      <c r="R82" s="55"/>
      <c r="AN82" s="51" t="s">
        <v>33</v>
      </c>
      <c r="AO82" s="51" t="s">
        <v>11</v>
      </c>
      <c r="AP82" s="5" t="s">
        <v>10</v>
      </c>
      <c r="AQ82" s="5" t="s">
        <v>2</v>
      </c>
      <c r="AR82" s="5" t="s">
        <v>9</v>
      </c>
      <c r="AS82" s="51" t="s">
        <v>25</v>
      </c>
    </row>
    <row r="83" spans="1:59" s="6" customFormat="1" x14ac:dyDescent="0.2">
      <c r="B83" s="56"/>
      <c r="D83" s="58" t="s">
        <v>10</v>
      </c>
      <c r="F83" s="59">
        <v>1</v>
      </c>
      <c r="G83" s="56"/>
      <c r="H83" s="60"/>
      <c r="I83" s="61"/>
      <c r="J83" s="61"/>
      <c r="K83" s="61"/>
      <c r="L83" s="61"/>
      <c r="M83" s="61"/>
      <c r="N83" s="61"/>
      <c r="O83" s="61"/>
      <c r="P83" s="61"/>
      <c r="Q83" s="61"/>
      <c r="R83" s="62"/>
      <c r="AN83" s="57" t="s">
        <v>33</v>
      </c>
      <c r="AO83" s="57" t="s">
        <v>11</v>
      </c>
      <c r="AP83" s="6" t="s">
        <v>11</v>
      </c>
      <c r="AQ83" s="6" t="s">
        <v>2</v>
      </c>
      <c r="AR83" s="6" t="s">
        <v>9</v>
      </c>
      <c r="AS83" s="57" t="s">
        <v>25</v>
      </c>
    </row>
    <row r="84" spans="1:59" s="7" customFormat="1" x14ac:dyDescent="0.2">
      <c r="B84" s="63"/>
      <c r="D84" s="65" t="s">
        <v>36</v>
      </c>
      <c r="F84" s="66">
        <v>1</v>
      </c>
      <c r="G84" s="63"/>
      <c r="H84" s="67"/>
      <c r="I84" s="68"/>
      <c r="J84" s="68"/>
      <c r="K84" s="68"/>
      <c r="L84" s="68"/>
      <c r="M84" s="68"/>
      <c r="N84" s="68"/>
      <c r="O84" s="68"/>
      <c r="P84" s="68"/>
      <c r="Q84" s="68"/>
      <c r="R84" s="69"/>
      <c r="AN84" s="64" t="s">
        <v>33</v>
      </c>
      <c r="AO84" s="64" t="s">
        <v>11</v>
      </c>
      <c r="AP84" s="7" t="s">
        <v>30</v>
      </c>
      <c r="AQ84" s="7" t="s">
        <v>2</v>
      </c>
      <c r="AR84" s="7" t="s">
        <v>10</v>
      </c>
      <c r="AS84" s="64" t="s">
        <v>25</v>
      </c>
    </row>
    <row r="85" spans="1:59" s="4" customFormat="1" ht="22.9" customHeight="1" x14ac:dyDescent="0.2">
      <c r="B85" s="24"/>
      <c r="D85" s="34" t="s">
        <v>128</v>
      </c>
      <c r="G85" s="24"/>
      <c r="H85" s="27"/>
      <c r="I85" s="28"/>
      <c r="J85" s="28"/>
      <c r="K85" s="29" t="e">
        <f>SUM(K86:K89)</f>
        <v>#REF!</v>
      </c>
      <c r="L85" s="29" t="e">
        <f>SUM(L86:L89)</f>
        <v>#REF!</v>
      </c>
      <c r="M85" s="28"/>
      <c r="N85" s="30">
        <f>SUM(N86:N89)</f>
        <v>7.6597050000000007</v>
      </c>
      <c r="O85" s="28"/>
      <c r="P85" s="30">
        <f>SUM(P86:P89)</f>
        <v>0</v>
      </c>
      <c r="Q85" s="28"/>
      <c r="R85" s="31">
        <f>SUM(R86:R89)</f>
        <v>0</v>
      </c>
      <c r="AL85" s="25" t="s">
        <v>10</v>
      </c>
      <c r="AN85" s="32" t="s">
        <v>8</v>
      </c>
      <c r="AO85" s="32" t="s">
        <v>10</v>
      </c>
      <c r="AS85" s="25" t="s">
        <v>25</v>
      </c>
      <c r="BE85" s="33" t="e">
        <f>SUM(BE86:BE89)</f>
        <v>#REF!</v>
      </c>
    </row>
    <row r="86" spans="1:59" s="2" customFormat="1" ht="21.75" customHeight="1" x14ac:dyDescent="0.2">
      <c r="A86" s="9"/>
      <c r="B86" s="35"/>
      <c r="C86" s="36" t="s">
        <v>129</v>
      </c>
      <c r="D86" s="37" t="s">
        <v>130</v>
      </c>
      <c r="E86" s="38" t="s">
        <v>48</v>
      </c>
      <c r="F86" s="39">
        <v>4.5190000000000001</v>
      </c>
      <c r="G86" s="10"/>
      <c r="H86" s="40" t="s">
        <v>0</v>
      </c>
      <c r="I86" s="41" t="s">
        <v>6</v>
      </c>
      <c r="J86" s="42" t="e">
        <f>#REF!+#REF!</f>
        <v>#REF!</v>
      </c>
      <c r="K86" s="42" t="e">
        <f>ROUND(#REF!*F86,2)</f>
        <v>#REF!</v>
      </c>
      <c r="L86" s="42" t="e">
        <f>ROUND(#REF!*F86,2)</f>
        <v>#REF!</v>
      </c>
      <c r="M86" s="43">
        <v>1.6950000000000001</v>
      </c>
      <c r="N86" s="43">
        <f>M86*F86</f>
        <v>7.6597050000000007</v>
      </c>
      <c r="O86" s="43">
        <v>0</v>
      </c>
      <c r="P86" s="43">
        <f>O86*F86</f>
        <v>0</v>
      </c>
      <c r="Q86" s="43">
        <v>0</v>
      </c>
      <c r="R86" s="44">
        <f>Q86*F86</f>
        <v>0</v>
      </c>
      <c r="S86" s="9"/>
      <c r="T86" s="9"/>
      <c r="U86" s="9"/>
      <c r="V86" s="9"/>
      <c r="W86" s="9"/>
      <c r="X86" s="9"/>
      <c r="Y86" s="9"/>
      <c r="AL86" s="45" t="s">
        <v>30</v>
      </c>
      <c r="AN86" s="45" t="s">
        <v>27</v>
      </c>
      <c r="AO86" s="45" t="s">
        <v>11</v>
      </c>
      <c r="AS86" s="8" t="s">
        <v>25</v>
      </c>
      <c r="AY86" s="46" t="e">
        <f>IF(I86="základní",#REF!,0)</f>
        <v>#REF!</v>
      </c>
      <c r="AZ86" s="46">
        <f>IF(I86="snížená",#REF!,0)</f>
        <v>0</v>
      </c>
      <c r="BA86" s="46">
        <f>IF(I86="zákl. přenesená",#REF!,0)</f>
        <v>0</v>
      </c>
      <c r="BB86" s="46">
        <f>IF(I86="sníž. přenesená",#REF!,0)</f>
        <v>0</v>
      </c>
      <c r="BC86" s="46">
        <f>IF(I86="nulová",#REF!,0)</f>
        <v>0</v>
      </c>
      <c r="BD86" s="8" t="s">
        <v>10</v>
      </c>
      <c r="BE86" s="46" t="e">
        <f>ROUND(J86*F86,2)</f>
        <v>#REF!</v>
      </c>
      <c r="BF86" s="8" t="s">
        <v>30</v>
      </c>
      <c r="BG86" s="45" t="s">
        <v>131</v>
      </c>
    </row>
    <row r="87" spans="1:59" s="5" customFormat="1" x14ac:dyDescent="0.2">
      <c r="B87" s="50"/>
      <c r="D87" s="52" t="s">
        <v>132</v>
      </c>
      <c r="F87" s="51" t="s">
        <v>0</v>
      </c>
      <c r="G87" s="50"/>
      <c r="H87" s="53"/>
      <c r="I87" s="54"/>
      <c r="J87" s="54"/>
      <c r="K87" s="54"/>
      <c r="L87" s="54"/>
      <c r="M87" s="54"/>
      <c r="N87" s="54"/>
      <c r="O87" s="54"/>
      <c r="P87" s="54"/>
      <c r="Q87" s="54"/>
      <c r="R87" s="55"/>
      <c r="AN87" s="51" t="s">
        <v>33</v>
      </c>
      <c r="AO87" s="51" t="s">
        <v>11</v>
      </c>
      <c r="AP87" s="5" t="s">
        <v>10</v>
      </c>
      <c r="AQ87" s="5" t="s">
        <v>2</v>
      </c>
      <c r="AR87" s="5" t="s">
        <v>9</v>
      </c>
      <c r="AS87" s="51" t="s">
        <v>25</v>
      </c>
    </row>
    <row r="88" spans="1:59" s="6" customFormat="1" x14ac:dyDescent="0.2">
      <c r="B88" s="56"/>
      <c r="D88" s="58" t="s">
        <v>133</v>
      </c>
      <c r="F88" s="59">
        <v>4.5190000000000001</v>
      </c>
      <c r="G88" s="56"/>
      <c r="H88" s="60"/>
      <c r="I88" s="61"/>
      <c r="J88" s="61"/>
      <c r="K88" s="61"/>
      <c r="L88" s="61"/>
      <c r="M88" s="61"/>
      <c r="N88" s="61"/>
      <c r="O88" s="61"/>
      <c r="P88" s="61"/>
      <c r="Q88" s="61"/>
      <c r="R88" s="62"/>
      <c r="AN88" s="57" t="s">
        <v>33</v>
      </c>
      <c r="AO88" s="57" t="s">
        <v>11</v>
      </c>
      <c r="AP88" s="6" t="s">
        <v>11</v>
      </c>
      <c r="AQ88" s="6" t="s">
        <v>2</v>
      </c>
      <c r="AR88" s="6" t="s">
        <v>9</v>
      </c>
      <c r="AS88" s="57" t="s">
        <v>25</v>
      </c>
    </row>
    <row r="89" spans="1:59" s="7" customFormat="1" x14ac:dyDescent="0.2">
      <c r="B89" s="63"/>
      <c r="D89" s="65" t="s">
        <v>36</v>
      </c>
      <c r="F89" s="66">
        <v>4.5190000000000001</v>
      </c>
      <c r="G89" s="63"/>
      <c r="H89" s="67"/>
      <c r="I89" s="68"/>
      <c r="J89" s="68"/>
      <c r="K89" s="68"/>
      <c r="L89" s="68"/>
      <c r="M89" s="68"/>
      <c r="N89" s="68"/>
      <c r="O89" s="68"/>
      <c r="P89" s="68"/>
      <c r="Q89" s="68"/>
      <c r="R89" s="69"/>
      <c r="AN89" s="64" t="s">
        <v>33</v>
      </c>
      <c r="AO89" s="64" t="s">
        <v>11</v>
      </c>
      <c r="AP89" s="7" t="s">
        <v>30</v>
      </c>
      <c r="AQ89" s="7" t="s">
        <v>2</v>
      </c>
      <c r="AR89" s="7" t="s">
        <v>10</v>
      </c>
      <c r="AS89" s="64" t="s">
        <v>25</v>
      </c>
    </row>
    <row r="90" spans="1:59" s="4" customFormat="1" ht="22.9" customHeight="1" x14ac:dyDescent="0.2">
      <c r="B90" s="24"/>
      <c r="D90" s="34" t="s">
        <v>134</v>
      </c>
      <c r="G90" s="24"/>
      <c r="H90" s="27"/>
      <c r="I90" s="28"/>
      <c r="J90" s="28"/>
      <c r="K90" s="29" t="e">
        <f>SUM(K91:K98)</f>
        <v>#REF!</v>
      </c>
      <c r="L90" s="29" t="e">
        <f>SUM(L91:L98)</f>
        <v>#REF!</v>
      </c>
      <c r="M90" s="28"/>
      <c r="N90" s="30">
        <f>SUM(N91:N98)</f>
        <v>14.853000000000002</v>
      </c>
      <c r="O90" s="28"/>
      <c r="P90" s="30">
        <f>SUM(P91:P98)</f>
        <v>2.0933000000000002</v>
      </c>
      <c r="Q90" s="28"/>
      <c r="R90" s="31">
        <f>SUM(R91:R98)</f>
        <v>0</v>
      </c>
      <c r="AL90" s="25" t="s">
        <v>10</v>
      </c>
      <c r="AN90" s="32" t="s">
        <v>8</v>
      </c>
      <c r="AO90" s="32" t="s">
        <v>10</v>
      </c>
      <c r="AS90" s="25" t="s">
        <v>25</v>
      </c>
      <c r="BE90" s="33" t="e">
        <f>SUM(BE91:BE98)</f>
        <v>#REF!</v>
      </c>
    </row>
    <row r="91" spans="1:59" s="2" customFormat="1" ht="21.75" customHeight="1" x14ac:dyDescent="0.2">
      <c r="A91" s="9"/>
      <c r="B91" s="35"/>
      <c r="C91" s="36" t="s">
        <v>135</v>
      </c>
      <c r="D91" s="37" t="s">
        <v>136</v>
      </c>
      <c r="E91" s="38" t="s">
        <v>29</v>
      </c>
      <c r="F91" s="39">
        <v>15</v>
      </c>
      <c r="G91" s="10"/>
      <c r="H91" s="40" t="s">
        <v>0</v>
      </c>
      <c r="I91" s="41" t="s">
        <v>6</v>
      </c>
      <c r="J91" s="42" t="e">
        <f>#REF!+#REF!</f>
        <v>#REF!</v>
      </c>
      <c r="K91" s="42" t="e">
        <f>ROUND(#REF!*F91,2)</f>
        <v>#REF!</v>
      </c>
      <c r="L91" s="42" t="e">
        <f>ROUND(#REF!*F91,2)</f>
        <v>#REF!</v>
      </c>
      <c r="M91" s="43">
        <v>0.75700000000000001</v>
      </c>
      <c r="N91" s="43">
        <f>M91*F91</f>
        <v>11.355</v>
      </c>
      <c r="O91" s="43">
        <v>0.10362</v>
      </c>
      <c r="P91" s="43">
        <f>O91*F91</f>
        <v>1.5543</v>
      </c>
      <c r="Q91" s="43">
        <v>0</v>
      </c>
      <c r="R91" s="44">
        <f>Q91*F91</f>
        <v>0</v>
      </c>
      <c r="S91" s="9"/>
      <c r="T91" s="9"/>
      <c r="U91" s="9"/>
      <c r="V91" s="9"/>
      <c r="W91" s="9"/>
      <c r="X91" s="9"/>
      <c r="Y91" s="9"/>
      <c r="AL91" s="45" t="s">
        <v>30</v>
      </c>
      <c r="AN91" s="45" t="s">
        <v>27</v>
      </c>
      <c r="AO91" s="45" t="s">
        <v>11</v>
      </c>
      <c r="AS91" s="8" t="s">
        <v>25</v>
      </c>
      <c r="AY91" s="46" t="e">
        <f>IF(I91="základní",#REF!,0)</f>
        <v>#REF!</v>
      </c>
      <c r="AZ91" s="46">
        <f>IF(I91="snížená",#REF!,0)</f>
        <v>0</v>
      </c>
      <c r="BA91" s="46">
        <f>IF(I91="zákl. přenesená",#REF!,0)</f>
        <v>0</v>
      </c>
      <c r="BB91" s="46">
        <f>IF(I91="sníž. přenesená",#REF!,0)</f>
        <v>0</v>
      </c>
      <c r="BC91" s="46">
        <f>IF(I91="nulová",#REF!,0)</f>
        <v>0</v>
      </c>
      <c r="BD91" s="8" t="s">
        <v>10</v>
      </c>
      <c r="BE91" s="46" t="e">
        <f>ROUND(J91*F91,2)</f>
        <v>#REF!</v>
      </c>
      <c r="BF91" s="8" t="s">
        <v>30</v>
      </c>
      <c r="BG91" s="45" t="s">
        <v>137</v>
      </c>
    </row>
    <row r="92" spans="1:59" s="5" customFormat="1" x14ac:dyDescent="0.2">
      <c r="B92" s="50"/>
      <c r="D92" s="52" t="s">
        <v>138</v>
      </c>
      <c r="F92" s="51" t="s">
        <v>0</v>
      </c>
      <c r="G92" s="50"/>
      <c r="H92" s="53"/>
      <c r="I92" s="54"/>
      <c r="J92" s="54"/>
      <c r="K92" s="54"/>
      <c r="L92" s="54"/>
      <c r="M92" s="54"/>
      <c r="N92" s="54"/>
      <c r="O92" s="54"/>
      <c r="P92" s="54"/>
      <c r="Q92" s="54"/>
      <c r="R92" s="55"/>
      <c r="AN92" s="51" t="s">
        <v>33</v>
      </c>
      <c r="AO92" s="51" t="s">
        <v>11</v>
      </c>
      <c r="AP92" s="5" t="s">
        <v>10</v>
      </c>
      <c r="AQ92" s="5" t="s">
        <v>2</v>
      </c>
      <c r="AR92" s="5" t="s">
        <v>9</v>
      </c>
      <c r="AS92" s="51" t="s">
        <v>25</v>
      </c>
    </row>
    <row r="93" spans="1:59" s="6" customFormat="1" x14ac:dyDescent="0.2">
      <c r="B93" s="56"/>
      <c r="D93" s="58" t="s">
        <v>4</v>
      </c>
      <c r="F93" s="59">
        <v>15</v>
      </c>
      <c r="G93" s="56"/>
      <c r="H93" s="60"/>
      <c r="I93" s="61"/>
      <c r="J93" s="61"/>
      <c r="K93" s="61"/>
      <c r="L93" s="61"/>
      <c r="M93" s="61"/>
      <c r="N93" s="61"/>
      <c r="O93" s="61"/>
      <c r="P93" s="61"/>
      <c r="Q93" s="61"/>
      <c r="R93" s="62"/>
      <c r="AN93" s="57" t="s">
        <v>33</v>
      </c>
      <c r="AO93" s="57" t="s">
        <v>11</v>
      </c>
      <c r="AP93" s="6" t="s">
        <v>11</v>
      </c>
      <c r="AQ93" s="6" t="s">
        <v>2</v>
      </c>
      <c r="AR93" s="6" t="s">
        <v>9</v>
      </c>
      <c r="AS93" s="57" t="s">
        <v>25</v>
      </c>
    </row>
    <row r="94" spans="1:59" s="7" customFormat="1" x14ac:dyDescent="0.2">
      <c r="B94" s="63"/>
      <c r="D94" s="65" t="s">
        <v>36</v>
      </c>
      <c r="F94" s="66">
        <v>15</v>
      </c>
      <c r="G94" s="63"/>
      <c r="H94" s="67"/>
      <c r="I94" s="68"/>
      <c r="J94" s="68"/>
      <c r="K94" s="68"/>
      <c r="L94" s="68"/>
      <c r="M94" s="68"/>
      <c r="N94" s="68"/>
      <c r="O94" s="68"/>
      <c r="P94" s="68"/>
      <c r="Q94" s="68"/>
      <c r="R94" s="69"/>
      <c r="AN94" s="64" t="s">
        <v>33</v>
      </c>
      <c r="AO94" s="64" t="s">
        <v>11</v>
      </c>
      <c r="AP94" s="7" t="s">
        <v>30</v>
      </c>
      <c r="AQ94" s="7" t="s">
        <v>2</v>
      </c>
      <c r="AR94" s="7" t="s">
        <v>10</v>
      </c>
      <c r="AS94" s="64" t="s">
        <v>25</v>
      </c>
    </row>
    <row r="95" spans="1:59" s="2" customFormat="1" ht="21.75" customHeight="1" x14ac:dyDescent="0.2">
      <c r="A95" s="9"/>
      <c r="B95" s="35"/>
      <c r="C95" s="36" t="s">
        <v>139</v>
      </c>
      <c r="D95" s="37" t="s">
        <v>140</v>
      </c>
      <c r="E95" s="38" t="s">
        <v>29</v>
      </c>
      <c r="F95" s="39">
        <v>5.5</v>
      </c>
      <c r="G95" s="10"/>
      <c r="H95" s="40" t="s">
        <v>0</v>
      </c>
      <c r="I95" s="41" t="s">
        <v>6</v>
      </c>
      <c r="J95" s="42" t="e">
        <f>#REF!+#REF!</f>
        <v>#REF!</v>
      </c>
      <c r="K95" s="42" t="e">
        <f>ROUND(#REF!*F95,2)</f>
        <v>#REF!</v>
      </c>
      <c r="L95" s="42" t="e">
        <f>ROUND(#REF!*F95,2)</f>
        <v>#REF!</v>
      </c>
      <c r="M95" s="43">
        <v>0.63600000000000001</v>
      </c>
      <c r="N95" s="43">
        <f>M95*F95</f>
        <v>3.4980000000000002</v>
      </c>
      <c r="O95" s="43">
        <v>9.8000000000000004E-2</v>
      </c>
      <c r="P95" s="43">
        <f>O95*F95</f>
        <v>0.53900000000000003</v>
      </c>
      <c r="Q95" s="43">
        <v>0</v>
      </c>
      <c r="R95" s="44">
        <f>Q95*F95</f>
        <v>0</v>
      </c>
      <c r="S95" s="9"/>
      <c r="T95" s="9"/>
      <c r="U95" s="9"/>
      <c r="V95" s="9"/>
      <c r="W95" s="9"/>
      <c r="X95" s="9"/>
      <c r="Y95" s="9"/>
      <c r="AL95" s="45" t="s">
        <v>30</v>
      </c>
      <c r="AN95" s="45" t="s">
        <v>27</v>
      </c>
      <c r="AO95" s="45" t="s">
        <v>11</v>
      </c>
      <c r="AS95" s="8" t="s">
        <v>25</v>
      </c>
      <c r="AY95" s="46" t="e">
        <f>IF(I95="základní",#REF!,0)</f>
        <v>#REF!</v>
      </c>
      <c r="AZ95" s="46">
        <f>IF(I95="snížená",#REF!,0)</f>
        <v>0</v>
      </c>
      <c r="BA95" s="46">
        <f>IF(I95="zákl. přenesená",#REF!,0)</f>
        <v>0</v>
      </c>
      <c r="BB95" s="46">
        <f>IF(I95="sníž. přenesená",#REF!,0)</f>
        <v>0</v>
      </c>
      <c r="BC95" s="46">
        <f>IF(I95="nulová",#REF!,0)</f>
        <v>0</v>
      </c>
      <c r="BD95" s="8" t="s">
        <v>10</v>
      </c>
      <c r="BE95" s="46" t="e">
        <f>ROUND(J95*F95,2)</f>
        <v>#REF!</v>
      </c>
      <c r="BF95" s="8" t="s">
        <v>30</v>
      </c>
      <c r="BG95" s="45" t="s">
        <v>141</v>
      </c>
    </row>
    <row r="96" spans="1:59" s="5" customFormat="1" x14ac:dyDescent="0.2">
      <c r="B96" s="50"/>
      <c r="D96" s="52" t="s">
        <v>142</v>
      </c>
      <c r="F96" s="51" t="s">
        <v>0</v>
      </c>
      <c r="G96" s="50"/>
      <c r="H96" s="53"/>
      <c r="I96" s="54"/>
      <c r="J96" s="54"/>
      <c r="K96" s="54"/>
      <c r="L96" s="54"/>
      <c r="M96" s="54"/>
      <c r="N96" s="54"/>
      <c r="O96" s="54"/>
      <c r="P96" s="54"/>
      <c r="Q96" s="54"/>
      <c r="R96" s="55"/>
      <c r="AN96" s="51" t="s">
        <v>33</v>
      </c>
      <c r="AO96" s="51" t="s">
        <v>11</v>
      </c>
      <c r="AP96" s="5" t="s">
        <v>10</v>
      </c>
      <c r="AQ96" s="5" t="s">
        <v>2</v>
      </c>
      <c r="AR96" s="5" t="s">
        <v>9</v>
      </c>
      <c r="AS96" s="51" t="s">
        <v>25</v>
      </c>
    </row>
    <row r="97" spans="1:59" s="6" customFormat="1" x14ac:dyDescent="0.2">
      <c r="B97" s="56"/>
      <c r="D97" s="58" t="s">
        <v>35</v>
      </c>
      <c r="F97" s="59">
        <v>5.5</v>
      </c>
      <c r="G97" s="56"/>
      <c r="H97" s="60"/>
      <c r="I97" s="61"/>
      <c r="J97" s="61"/>
      <c r="K97" s="61"/>
      <c r="L97" s="61"/>
      <c r="M97" s="61"/>
      <c r="N97" s="61"/>
      <c r="O97" s="61"/>
      <c r="P97" s="61"/>
      <c r="Q97" s="61"/>
      <c r="R97" s="62"/>
      <c r="AN97" s="57" t="s">
        <v>33</v>
      </c>
      <c r="AO97" s="57" t="s">
        <v>11</v>
      </c>
      <c r="AP97" s="6" t="s">
        <v>11</v>
      </c>
      <c r="AQ97" s="6" t="s">
        <v>2</v>
      </c>
      <c r="AR97" s="6" t="s">
        <v>9</v>
      </c>
      <c r="AS97" s="57" t="s">
        <v>25</v>
      </c>
    </row>
    <row r="98" spans="1:59" s="7" customFormat="1" x14ac:dyDescent="0.2">
      <c r="B98" s="63"/>
      <c r="D98" s="65" t="s">
        <v>36</v>
      </c>
      <c r="F98" s="66">
        <v>5.5</v>
      </c>
      <c r="G98" s="63"/>
      <c r="H98" s="67"/>
      <c r="I98" s="68"/>
      <c r="J98" s="68"/>
      <c r="K98" s="68"/>
      <c r="L98" s="68"/>
      <c r="M98" s="68"/>
      <c r="N98" s="68"/>
      <c r="O98" s="68"/>
      <c r="P98" s="68"/>
      <c r="Q98" s="68"/>
      <c r="R98" s="69"/>
      <c r="AN98" s="64" t="s">
        <v>33</v>
      </c>
      <c r="AO98" s="64" t="s">
        <v>11</v>
      </c>
      <c r="AP98" s="7" t="s">
        <v>30</v>
      </c>
      <c r="AQ98" s="7" t="s">
        <v>2</v>
      </c>
      <c r="AR98" s="7" t="s">
        <v>10</v>
      </c>
      <c r="AS98" s="64" t="s">
        <v>25</v>
      </c>
    </row>
    <row r="99" spans="1:59" s="4" customFormat="1" ht="22.9" customHeight="1" x14ac:dyDescent="0.2">
      <c r="B99" s="24"/>
      <c r="D99" s="34" t="s">
        <v>143</v>
      </c>
      <c r="G99" s="24"/>
      <c r="H99" s="27"/>
      <c r="I99" s="28"/>
      <c r="J99" s="28"/>
      <c r="K99" s="29" t="e">
        <f>SUM(K100:K134)</f>
        <v>#REF!</v>
      </c>
      <c r="L99" s="29" t="e">
        <f>SUM(L100:L134)</f>
        <v>#REF!</v>
      </c>
      <c r="M99" s="28"/>
      <c r="N99" s="30">
        <f>SUM(N100:N134)</f>
        <v>39.167037999999998</v>
      </c>
      <c r="O99" s="28"/>
      <c r="P99" s="30">
        <f>SUM(P100:P134)</f>
        <v>0.12038840000000001</v>
      </c>
      <c r="Q99" s="28"/>
      <c r="R99" s="31">
        <f>SUM(R100:R134)</f>
        <v>0</v>
      </c>
      <c r="AL99" s="25" t="s">
        <v>10</v>
      </c>
      <c r="AN99" s="32" t="s">
        <v>8</v>
      </c>
      <c r="AO99" s="32" t="s">
        <v>10</v>
      </c>
      <c r="AS99" s="25" t="s">
        <v>25</v>
      </c>
      <c r="BE99" s="33" t="e">
        <f>SUM(BE100:BE134)</f>
        <v>#REF!</v>
      </c>
    </row>
    <row r="100" spans="1:59" s="2" customFormat="1" ht="21.75" customHeight="1" x14ac:dyDescent="0.2">
      <c r="A100" s="9"/>
      <c r="B100" s="35"/>
      <c r="C100" s="36" t="s">
        <v>3</v>
      </c>
      <c r="D100" s="37" t="s">
        <v>144</v>
      </c>
      <c r="E100" s="38" t="s">
        <v>145</v>
      </c>
      <c r="F100" s="39">
        <v>75.319999999999993</v>
      </c>
      <c r="G100" s="10"/>
      <c r="H100" s="40" t="s">
        <v>0</v>
      </c>
      <c r="I100" s="41" t="s">
        <v>6</v>
      </c>
      <c r="J100" s="42" t="e">
        <f>#REF!+#REF!</f>
        <v>#REF!</v>
      </c>
      <c r="K100" s="42" t="e">
        <f>ROUND(#REF!*F100,2)</f>
        <v>#REF!</v>
      </c>
      <c r="L100" s="42" t="e">
        <f>ROUND(#REF!*F100,2)</f>
        <v>#REF!</v>
      </c>
      <c r="M100" s="43">
        <v>0.19</v>
      </c>
      <c r="N100" s="43">
        <f>M100*F100</f>
        <v>14.310799999999999</v>
      </c>
      <c r="O100" s="43">
        <v>1.31E-3</v>
      </c>
      <c r="P100" s="43">
        <f>O100*F100</f>
        <v>9.8669199999999985E-2</v>
      </c>
      <c r="Q100" s="43">
        <v>0</v>
      </c>
      <c r="R100" s="44">
        <f>Q100*F100</f>
        <v>0</v>
      </c>
      <c r="S100" s="9"/>
      <c r="T100" s="9"/>
      <c r="U100" s="9"/>
      <c r="V100" s="9"/>
      <c r="W100" s="9"/>
      <c r="X100" s="9"/>
      <c r="Y100" s="9"/>
      <c r="AL100" s="45" t="s">
        <v>30</v>
      </c>
      <c r="AN100" s="45" t="s">
        <v>27</v>
      </c>
      <c r="AO100" s="45" t="s">
        <v>11</v>
      </c>
      <c r="AS100" s="8" t="s">
        <v>25</v>
      </c>
      <c r="AY100" s="46" t="e">
        <f>IF(I100="základní",#REF!,0)</f>
        <v>#REF!</v>
      </c>
      <c r="AZ100" s="46">
        <f>IF(I100="snížená",#REF!,0)</f>
        <v>0</v>
      </c>
      <c r="BA100" s="46">
        <f>IF(I100="zákl. přenesená",#REF!,0)</f>
        <v>0</v>
      </c>
      <c r="BB100" s="46">
        <f>IF(I100="sníž. přenesená",#REF!,0)</f>
        <v>0</v>
      </c>
      <c r="BC100" s="46">
        <f>IF(I100="nulová",#REF!,0)</f>
        <v>0</v>
      </c>
      <c r="BD100" s="8" t="s">
        <v>10</v>
      </c>
      <c r="BE100" s="46" t="e">
        <f>ROUND(J100*F100,2)</f>
        <v>#REF!</v>
      </c>
      <c r="BF100" s="8" t="s">
        <v>30</v>
      </c>
      <c r="BG100" s="45" t="s">
        <v>146</v>
      </c>
    </row>
    <row r="101" spans="1:59" s="5" customFormat="1" x14ac:dyDescent="0.2">
      <c r="B101" s="50"/>
      <c r="D101" s="52" t="s">
        <v>147</v>
      </c>
      <c r="F101" s="51" t="s">
        <v>0</v>
      </c>
      <c r="G101" s="50"/>
      <c r="H101" s="53"/>
      <c r="I101" s="54"/>
      <c r="J101" s="54"/>
      <c r="K101" s="54"/>
      <c r="L101" s="54"/>
      <c r="M101" s="54"/>
      <c r="N101" s="54"/>
      <c r="O101" s="54"/>
      <c r="P101" s="54"/>
      <c r="Q101" s="54"/>
      <c r="R101" s="55"/>
      <c r="AN101" s="51" t="s">
        <v>33</v>
      </c>
      <c r="AO101" s="51" t="s">
        <v>11</v>
      </c>
      <c r="AP101" s="5" t="s">
        <v>10</v>
      </c>
      <c r="AQ101" s="5" t="s">
        <v>2</v>
      </c>
      <c r="AR101" s="5" t="s">
        <v>9</v>
      </c>
      <c r="AS101" s="51" t="s">
        <v>25</v>
      </c>
    </row>
    <row r="102" spans="1:59" s="6" customFormat="1" x14ac:dyDescent="0.2">
      <c r="B102" s="56"/>
      <c r="D102" s="58" t="s">
        <v>148</v>
      </c>
      <c r="F102" s="59">
        <v>75.319999999999993</v>
      </c>
      <c r="G102" s="56"/>
      <c r="H102" s="60"/>
      <c r="I102" s="61"/>
      <c r="J102" s="61"/>
      <c r="K102" s="61"/>
      <c r="L102" s="61"/>
      <c r="M102" s="61"/>
      <c r="N102" s="61"/>
      <c r="O102" s="61"/>
      <c r="P102" s="61"/>
      <c r="Q102" s="61"/>
      <c r="R102" s="62"/>
      <c r="AN102" s="57" t="s">
        <v>33</v>
      </c>
      <c r="AO102" s="57" t="s">
        <v>11</v>
      </c>
      <c r="AP102" s="6" t="s">
        <v>11</v>
      </c>
      <c r="AQ102" s="6" t="s">
        <v>2</v>
      </c>
      <c r="AR102" s="6" t="s">
        <v>9</v>
      </c>
      <c r="AS102" s="57" t="s">
        <v>25</v>
      </c>
    </row>
    <row r="103" spans="1:59" s="7" customFormat="1" x14ac:dyDescent="0.2">
      <c r="B103" s="63"/>
      <c r="D103" s="65" t="s">
        <v>36</v>
      </c>
      <c r="F103" s="66">
        <v>75.319999999999993</v>
      </c>
      <c r="G103" s="63"/>
      <c r="H103" s="67"/>
      <c r="I103" s="68"/>
      <c r="J103" s="68"/>
      <c r="K103" s="68"/>
      <c r="L103" s="68"/>
      <c r="M103" s="68"/>
      <c r="N103" s="68"/>
      <c r="O103" s="68"/>
      <c r="P103" s="68"/>
      <c r="Q103" s="68"/>
      <c r="R103" s="69"/>
      <c r="AN103" s="64" t="s">
        <v>33</v>
      </c>
      <c r="AO103" s="64" t="s">
        <v>11</v>
      </c>
      <c r="AP103" s="7" t="s">
        <v>30</v>
      </c>
      <c r="AQ103" s="7" t="s">
        <v>2</v>
      </c>
      <c r="AR103" s="7" t="s">
        <v>10</v>
      </c>
      <c r="AS103" s="64" t="s">
        <v>25</v>
      </c>
    </row>
    <row r="104" spans="1:59" s="2" customFormat="1" ht="21.75" customHeight="1" x14ac:dyDescent="0.2">
      <c r="A104" s="9"/>
      <c r="B104" s="35"/>
      <c r="C104" s="36" t="s">
        <v>149</v>
      </c>
      <c r="D104" s="37" t="s">
        <v>150</v>
      </c>
      <c r="E104" s="38" t="s">
        <v>124</v>
      </c>
      <c r="F104" s="39">
        <v>36</v>
      </c>
      <c r="G104" s="10"/>
      <c r="H104" s="40" t="s">
        <v>0</v>
      </c>
      <c r="I104" s="41" t="s">
        <v>6</v>
      </c>
      <c r="J104" s="42" t="e">
        <f>#REF!+#REF!</f>
        <v>#REF!</v>
      </c>
      <c r="K104" s="42" t="e">
        <f>ROUND(#REF!*F104,2)</f>
        <v>#REF!</v>
      </c>
      <c r="L104" s="42" t="e">
        <f>ROUND(#REF!*F104,2)</f>
        <v>#REF!</v>
      </c>
      <c r="M104" s="43">
        <v>0.57199999999999995</v>
      </c>
      <c r="N104" s="43">
        <f>M104*F104</f>
        <v>20.591999999999999</v>
      </c>
      <c r="O104" s="43">
        <v>0</v>
      </c>
      <c r="P104" s="43">
        <f>O104*F104</f>
        <v>0</v>
      </c>
      <c r="Q104" s="43">
        <v>0</v>
      </c>
      <c r="R104" s="44">
        <f>Q104*F104</f>
        <v>0</v>
      </c>
      <c r="S104" s="9"/>
      <c r="T104" s="9"/>
      <c r="U104" s="9"/>
      <c r="V104" s="9"/>
      <c r="W104" s="9"/>
      <c r="X104" s="9"/>
      <c r="Y104" s="9"/>
      <c r="AL104" s="45" t="s">
        <v>30</v>
      </c>
      <c r="AN104" s="45" t="s">
        <v>27</v>
      </c>
      <c r="AO104" s="45" t="s">
        <v>11</v>
      </c>
      <c r="AS104" s="8" t="s">
        <v>25</v>
      </c>
      <c r="AY104" s="46" t="e">
        <f>IF(I104="základní",#REF!,0)</f>
        <v>#REF!</v>
      </c>
      <c r="AZ104" s="46">
        <f>IF(I104="snížená",#REF!,0)</f>
        <v>0</v>
      </c>
      <c r="BA104" s="46">
        <f>IF(I104="zákl. přenesená",#REF!,0)</f>
        <v>0</v>
      </c>
      <c r="BB104" s="46">
        <f>IF(I104="sníž. přenesená",#REF!,0)</f>
        <v>0</v>
      </c>
      <c r="BC104" s="46">
        <f>IF(I104="nulová",#REF!,0)</f>
        <v>0</v>
      </c>
      <c r="BD104" s="8" t="s">
        <v>10</v>
      </c>
      <c r="BE104" s="46" t="e">
        <f>ROUND(J104*F104,2)</f>
        <v>#REF!</v>
      </c>
      <c r="BF104" s="8" t="s">
        <v>30</v>
      </c>
      <c r="BG104" s="45" t="s">
        <v>151</v>
      </c>
    </row>
    <row r="105" spans="1:59" s="5" customFormat="1" x14ac:dyDescent="0.2">
      <c r="B105" s="50"/>
      <c r="D105" s="52" t="s">
        <v>152</v>
      </c>
      <c r="F105" s="51" t="s">
        <v>0</v>
      </c>
      <c r="G105" s="50"/>
      <c r="H105" s="53"/>
      <c r="I105" s="54"/>
      <c r="J105" s="54"/>
      <c r="K105" s="54"/>
      <c r="L105" s="54"/>
      <c r="M105" s="54"/>
      <c r="N105" s="54"/>
      <c r="O105" s="54"/>
      <c r="P105" s="54"/>
      <c r="Q105" s="54"/>
      <c r="R105" s="55"/>
      <c r="AN105" s="51" t="s">
        <v>33</v>
      </c>
      <c r="AO105" s="51" t="s">
        <v>11</v>
      </c>
      <c r="AP105" s="5" t="s">
        <v>10</v>
      </c>
      <c r="AQ105" s="5" t="s">
        <v>2</v>
      </c>
      <c r="AR105" s="5" t="s">
        <v>9</v>
      </c>
      <c r="AS105" s="51" t="s">
        <v>25</v>
      </c>
    </row>
    <row r="106" spans="1:59" s="6" customFormat="1" x14ac:dyDescent="0.2">
      <c r="B106" s="56"/>
      <c r="D106" s="58" t="s">
        <v>153</v>
      </c>
      <c r="F106" s="59">
        <v>36</v>
      </c>
      <c r="G106" s="56"/>
      <c r="H106" s="60"/>
      <c r="I106" s="61"/>
      <c r="J106" s="61"/>
      <c r="K106" s="61"/>
      <c r="L106" s="61"/>
      <c r="M106" s="61"/>
      <c r="N106" s="61"/>
      <c r="O106" s="61"/>
      <c r="P106" s="61"/>
      <c r="Q106" s="61"/>
      <c r="R106" s="62"/>
      <c r="AN106" s="57" t="s">
        <v>33</v>
      </c>
      <c r="AO106" s="57" t="s">
        <v>11</v>
      </c>
      <c r="AP106" s="6" t="s">
        <v>11</v>
      </c>
      <c r="AQ106" s="6" t="s">
        <v>2</v>
      </c>
      <c r="AR106" s="6" t="s">
        <v>9</v>
      </c>
      <c r="AS106" s="57" t="s">
        <v>25</v>
      </c>
    </row>
    <row r="107" spans="1:59" s="7" customFormat="1" x14ac:dyDescent="0.2">
      <c r="B107" s="63"/>
      <c r="D107" s="65" t="s">
        <v>36</v>
      </c>
      <c r="F107" s="66">
        <v>36</v>
      </c>
      <c r="G107" s="63"/>
      <c r="H107" s="67"/>
      <c r="I107" s="68"/>
      <c r="J107" s="68"/>
      <c r="K107" s="68"/>
      <c r="L107" s="68"/>
      <c r="M107" s="68"/>
      <c r="N107" s="68"/>
      <c r="O107" s="68"/>
      <c r="P107" s="68"/>
      <c r="Q107" s="68"/>
      <c r="R107" s="69"/>
      <c r="AN107" s="64" t="s">
        <v>33</v>
      </c>
      <c r="AO107" s="64" t="s">
        <v>11</v>
      </c>
      <c r="AP107" s="7" t="s">
        <v>30</v>
      </c>
      <c r="AQ107" s="7" t="s">
        <v>2</v>
      </c>
      <c r="AR107" s="7" t="s">
        <v>10</v>
      </c>
      <c r="AS107" s="64" t="s">
        <v>25</v>
      </c>
    </row>
    <row r="108" spans="1:59" s="2" customFormat="1" ht="21.75" customHeight="1" x14ac:dyDescent="0.2">
      <c r="A108" s="9"/>
      <c r="B108" s="35"/>
      <c r="C108" s="70" t="s">
        <v>154</v>
      </c>
      <c r="D108" s="71" t="s">
        <v>155</v>
      </c>
      <c r="E108" s="72" t="s">
        <v>124</v>
      </c>
      <c r="F108" s="73">
        <v>2</v>
      </c>
      <c r="G108" s="74"/>
      <c r="H108" s="75" t="s">
        <v>0</v>
      </c>
      <c r="I108" s="41" t="s">
        <v>6</v>
      </c>
      <c r="J108" s="42" t="e">
        <f>#REF!+#REF!</f>
        <v>#REF!</v>
      </c>
      <c r="K108" s="42" t="e">
        <f>ROUND(#REF!*F108,2)</f>
        <v>#REF!</v>
      </c>
      <c r="L108" s="42" t="e">
        <f>ROUND(#REF!*F108,2)</f>
        <v>#REF!</v>
      </c>
      <c r="M108" s="43">
        <v>0</v>
      </c>
      <c r="N108" s="43">
        <f>M108*F108</f>
        <v>0</v>
      </c>
      <c r="O108" s="43">
        <v>2.5999999999999998E-4</v>
      </c>
      <c r="P108" s="43">
        <f>O108*F108</f>
        <v>5.1999999999999995E-4</v>
      </c>
      <c r="Q108" s="43">
        <v>0</v>
      </c>
      <c r="R108" s="44">
        <f>Q108*F108</f>
        <v>0</v>
      </c>
      <c r="S108" s="9"/>
      <c r="T108" s="9"/>
      <c r="U108" s="9"/>
      <c r="V108" s="9"/>
      <c r="W108" s="9"/>
      <c r="X108" s="9"/>
      <c r="Y108" s="9"/>
      <c r="AL108" s="45" t="s">
        <v>68</v>
      </c>
      <c r="AN108" s="45" t="s">
        <v>95</v>
      </c>
      <c r="AO108" s="45" t="s">
        <v>11</v>
      </c>
      <c r="AS108" s="8" t="s">
        <v>25</v>
      </c>
      <c r="AY108" s="46" t="e">
        <f>IF(I108="základní",#REF!,0)</f>
        <v>#REF!</v>
      </c>
      <c r="AZ108" s="46">
        <f>IF(I108="snížená",#REF!,0)</f>
        <v>0</v>
      </c>
      <c r="BA108" s="46">
        <f>IF(I108="zákl. přenesená",#REF!,0)</f>
        <v>0</v>
      </c>
      <c r="BB108" s="46">
        <f>IF(I108="sníž. přenesená",#REF!,0)</f>
        <v>0</v>
      </c>
      <c r="BC108" s="46">
        <f>IF(I108="nulová",#REF!,0)</f>
        <v>0</v>
      </c>
      <c r="BD108" s="8" t="s">
        <v>10</v>
      </c>
      <c r="BE108" s="46" t="e">
        <f>ROUND(J108*F108,2)</f>
        <v>#REF!</v>
      </c>
      <c r="BF108" s="8" t="s">
        <v>30</v>
      </c>
      <c r="BG108" s="45" t="s">
        <v>156</v>
      </c>
    </row>
    <row r="109" spans="1:59" s="5" customFormat="1" x14ac:dyDescent="0.2">
      <c r="B109" s="50"/>
      <c r="D109" s="52" t="s">
        <v>157</v>
      </c>
      <c r="F109" s="51" t="s">
        <v>0</v>
      </c>
      <c r="G109" s="50"/>
      <c r="H109" s="53"/>
      <c r="I109" s="54"/>
      <c r="J109" s="54"/>
      <c r="K109" s="54"/>
      <c r="L109" s="54"/>
      <c r="M109" s="54"/>
      <c r="N109" s="54"/>
      <c r="O109" s="54"/>
      <c r="P109" s="54"/>
      <c r="Q109" s="54"/>
      <c r="R109" s="55"/>
      <c r="AN109" s="51" t="s">
        <v>33</v>
      </c>
      <c r="AO109" s="51" t="s">
        <v>11</v>
      </c>
      <c r="AP109" s="5" t="s">
        <v>10</v>
      </c>
      <c r="AQ109" s="5" t="s">
        <v>2</v>
      </c>
      <c r="AR109" s="5" t="s">
        <v>9</v>
      </c>
      <c r="AS109" s="51" t="s">
        <v>25</v>
      </c>
    </row>
    <row r="110" spans="1:59" s="6" customFormat="1" x14ac:dyDescent="0.2">
      <c r="B110" s="56"/>
      <c r="D110" s="58" t="s">
        <v>11</v>
      </c>
      <c r="F110" s="59">
        <v>2</v>
      </c>
      <c r="G110" s="56"/>
      <c r="H110" s="60"/>
      <c r="I110" s="61"/>
      <c r="J110" s="61"/>
      <c r="K110" s="61"/>
      <c r="L110" s="61"/>
      <c r="M110" s="61"/>
      <c r="N110" s="61"/>
      <c r="O110" s="61"/>
      <c r="P110" s="61"/>
      <c r="Q110" s="61"/>
      <c r="R110" s="62"/>
      <c r="AN110" s="57" t="s">
        <v>33</v>
      </c>
      <c r="AO110" s="57" t="s">
        <v>11</v>
      </c>
      <c r="AP110" s="6" t="s">
        <v>11</v>
      </c>
      <c r="AQ110" s="6" t="s">
        <v>2</v>
      </c>
      <c r="AR110" s="6" t="s">
        <v>9</v>
      </c>
      <c r="AS110" s="57" t="s">
        <v>25</v>
      </c>
    </row>
    <row r="111" spans="1:59" s="7" customFormat="1" x14ac:dyDescent="0.2">
      <c r="B111" s="63"/>
      <c r="D111" s="65" t="s">
        <v>36</v>
      </c>
      <c r="F111" s="66">
        <v>2</v>
      </c>
      <c r="G111" s="63"/>
      <c r="H111" s="67"/>
      <c r="I111" s="68"/>
      <c r="J111" s="68"/>
      <c r="K111" s="68"/>
      <c r="L111" s="68"/>
      <c r="M111" s="68"/>
      <c r="N111" s="68"/>
      <c r="O111" s="68"/>
      <c r="P111" s="68"/>
      <c r="Q111" s="68"/>
      <c r="R111" s="69"/>
      <c r="AN111" s="64" t="s">
        <v>33</v>
      </c>
      <c r="AO111" s="64" t="s">
        <v>11</v>
      </c>
      <c r="AP111" s="7" t="s">
        <v>30</v>
      </c>
      <c r="AQ111" s="7" t="s">
        <v>2</v>
      </c>
      <c r="AR111" s="7" t="s">
        <v>10</v>
      </c>
      <c r="AS111" s="64" t="s">
        <v>25</v>
      </c>
    </row>
    <row r="112" spans="1:59" s="2" customFormat="1" ht="16.5" customHeight="1" x14ac:dyDescent="0.2">
      <c r="A112" s="9"/>
      <c r="B112" s="35"/>
      <c r="C112" s="70" t="s">
        <v>158</v>
      </c>
      <c r="D112" s="71" t="s">
        <v>159</v>
      </c>
      <c r="E112" s="72" t="s">
        <v>124</v>
      </c>
      <c r="F112" s="73">
        <v>1</v>
      </c>
      <c r="G112" s="74"/>
      <c r="H112" s="75" t="s">
        <v>0</v>
      </c>
      <c r="I112" s="41" t="s">
        <v>6</v>
      </c>
      <c r="J112" s="42" t="e">
        <f>#REF!+#REF!</f>
        <v>#REF!</v>
      </c>
      <c r="K112" s="42" t="e">
        <f>ROUND(#REF!*F112,2)</f>
        <v>#REF!</v>
      </c>
      <c r="L112" s="42" t="e">
        <f>ROUND(#REF!*F112,2)</f>
        <v>#REF!</v>
      </c>
      <c r="M112" s="43">
        <v>0</v>
      </c>
      <c r="N112" s="43">
        <f>M112*F112</f>
        <v>0</v>
      </c>
      <c r="O112" s="43">
        <v>0</v>
      </c>
      <c r="P112" s="43">
        <f>O112*F112</f>
        <v>0</v>
      </c>
      <c r="Q112" s="43">
        <v>0</v>
      </c>
      <c r="R112" s="44">
        <f>Q112*F112</f>
        <v>0</v>
      </c>
      <c r="S112" s="9"/>
      <c r="T112" s="9"/>
      <c r="U112" s="9"/>
      <c r="V112" s="9"/>
      <c r="W112" s="9"/>
      <c r="X112" s="9"/>
      <c r="Y112" s="9"/>
      <c r="AL112" s="45" t="s">
        <v>68</v>
      </c>
      <c r="AN112" s="45" t="s">
        <v>95</v>
      </c>
      <c r="AO112" s="45" t="s">
        <v>11</v>
      </c>
      <c r="AS112" s="8" t="s">
        <v>25</v>
      </c>
      <c r="AY112" s="46" t="e">
        <f>IF(I112="základní",#REF!,0)</f>
        <v>#REF!</v>
      </c>
      <c r="AZ112" s="46">
        <f>IF(I112="snížená",#REF!,0)</f>
        <v>0</v>
      </c>
      <c r="BA112" s="46">
        <f>IF(I112="zákl. přenesená",#REF!,0)</f>
        <v>0</v>
      </c>
      <c r="BB112" s="46">
        <f>IF(I112="sníž. přenesená",#REF!,0)</f>
        <v>0</v>
      </c>
      <c r="BC112" s="46">
        <f>IF(I112="nulová",#REF!,0)</f>
        <v>0</v>
      </c>
      <c r="BD112" s="8" t="s">
        <v>10</v>
      </c>
      <c r="BE112" s="46" t="e">
        <f>ROUND(J112*F112,2)</f>
        <v>#REF!</v>
      </c>
      <c r="BF112" s="8" t="s">
        <v>30</v>
      </c>
      <c r="BG112" s="45" t="s">
        <v>160</v>
      </c>
    </row>
    <row r="113" spans="1:59" s="2" customFormat="1" x14ac:dyDescent="0.2">
      <c r="A113" s="9"/>
      <c r="B113" s="10"/>
      <c r="C113" s="9"/>
      <c r="D113" s="47" t="s">
        <v>159</v>
      </c>
      <c r="E113" s="9"/>
      <c r="F113" s="9"/>
      <c r="G113" s="10"/>
      <c r="H113" s="48"/>
      <c r="I113" s="49"/>
      <c r="J113" s="14"/>
      <c r="K113" s="14"/>
      <c r="L113" s="14"/>
      <c r="M113" s="14"/>
      <c r="N113" s="14"/>
      <c r="O113" s="14"/>
      <c r="P113" s="14"/>
      <c r="Q113" s="14"/>
      <c r="R113" s="15"/>
      <c r="S113" s="9"/>
      <c r="T113" s="9"/>
      <c r="U113" s="9"/>
      <c r="V113" s="9"/>
      <c r="W113" s="9"/>
      <c r="X113" s="9"/>
      <c r="Y113" s="9"/>
      <c r="AN113" s="8" t="s">
        <v>32</v>
      </c>
      <c r="AO113" s="8" t="s">
        <v>11</v>
      </c>
    </row>
    <row r="114" spans="1:59" s="2" customFormat="1" ht="21.75" customHeight="1" x14ac:dyDescent="0.2">
      <c r="A114" s="9"/>
      <c r="B114" s="35"/>
      <c r="C114" s="70" t="s">
        <v>161</v>
      </c>
      <c r="D114" s="71" t="s">
        <v>162</v>
      </c>
      <c r="E114" s="72" t="s">
        <v>124</v>
      </c>
      <c r="F114" s="73">
        <v>30</v>
      </c>
      <c r="G114" s="74"/>
      <c r="H114" s="75" t="s">
        <v>0</v>
      </c>
      <c r="I114" s="41" t="s">
        <v>6</v>
      </c>
      <c r="J114" s="42" t="e">
        <f>#REF!+#REF!</f>
        <v>#REF!</v>
      </c>
      <c r="K114" s="42" t="e">
        <f>ROUND(#REF!*F114,2)</f>
        <v>#REF!</v>
      </c>
      <c r="L114" s="42" t="e">
        <f>ROUND(#REF!*F114,2)</f>
        <v>#REF!</v>
      </c>
      <c r="M114" s="43">
        <v>0</v>
      </c>
      <c r="N114" s="43">
        <f>M114*F114</f>
        <v>0</v>
      </c>
      <c r="O114" s="43">
        <v>2.7999999999999998E-4</v>
      </c>
      <c r="P114" s="43">
        <f>O114*F114</f>
        <v>8.3999999999999995E-3</v>
      </c>
      <c r="Q114" s="43">
        <v>0</v>
      </c>
      <c r="R114" s="44">
        <f>Q114*F114</f>
        <v>0</v>
      </c>
      <c r="S114" s="9"/>
      <c r="T114" s="9"/>
      <c r="U114" s="9"/>
      <c r="V114" s="9"/>
      <c r="W114" s="9"/>
      <c r="X114" s="9"/>
      <c r="Y114" s="9"/>
      <c r="AL114" s="45" t="s">
        <v>68</v>
      </c>
      <c r="AN114" s="45" t="s">
        <v>95</v>
      </c>
      <c r="AO114" s="45" t="s">
        <v>11</v>
      </c>
      <c r="AS114" s="8" t="s">
        <v>25</v>
      </c>
      <c r="AY114" s="46" t="e">
        <f>IF(I114="základní",#REF!,0)</f>
        <v>#REF!</v>
      </c>
      <c r="AZ114" s="46">
        <f>IF(I114="snížená",#REF!,0)</f>
        <v>0</v>
      </c>
      <c r="BA114" s="46">
        <f>IF(I114="zákl. přenesená",#REF!,0)</f>
        <v>0</v>
      </c>
      <c r="BB114" s="46">
        <f>IF(I114="sníž. přenesená",#REF!,0)</f>
        <v>0</v>
      </c>
      <c r="BC114" s="46">
        <f>IF(I114="nulová",#REF!,0)</f>
        <v>0</v>
      </c>
      <c r="BD114" s="8" t="s">
        <v>10</v>
      </c>
      <c r="BE114" s="46" t="e">
        <f>ROUND(J114*F114,2)</f>
        <v>#REF!</v>
      </c>
      <c r="BF114" s="8" t="s">
        <v>30</v>
      </c>
      <c r="BG114" s="45" t="s">
        <v>163</v>
      </c>
    </row>
    <row r="115" spans="1:59" s="5" customFormat="1" x14ac:dyDescent="0.2">
      <c r="B115" s="50"/>
      <c r="D115" s="52" t="s">
        <v>164</v>
      </c>
      <c r="F115" s="51" t="s">
        <v>0</v>
      </c>
      <c r="G115" s="50"/>
      <c r="H115" s="53"/>
      <c r="I115" s="54"/>
      <c r="J115" s="54"/>
      <c r="K115" s="54"/>
      <c r="L115" s="54"/>
      <c r="M115" s="54"/>
      <c r="N115" s="54"/>
      <c r="O115" s="54"/>
      <c r="P115" s="54"/>
      <c r="Q115" s="54"/>
      <c r="R115" s="55"/>
      <c r="AN115" s="51" t="s">
        <v>33</v>
      </c>
      <c r="AO115" s="51" t="s">
        <v>11</v>
      </c>
      <c r="AP115" s="5" t="s">
        <v>10</v>
      </c>
      <c r="AQ115" s="5" t="s">
        <v>2</v>
      </c>
      <c r="AR115" s="5" t="s">
        <v>9</v>
      </c>
      <c r="AS115" s="51" t="s">
        <v>25</v>
      </c>
    </row>
    <row r="116" spans="1:59" s="6" customFormat="1" x14ac:dyDescent="0.2">
      <c r="B116" s="56"/>
      <c r="D116" s="58" t="s">
        <v>165</v>
      </c>
      <c r="F116" s="59">
        <v>30</v>
      </c>
      <c r="G116" s="56"/>
      <c r="H116" s="60"/>
      <c r="I116" s="61"/>
      <c r="J116" s="61"/>
      <c r="K116" s="61"/>
      <c r="L116" s="61"/>
      <c r="M116" s="61"/>
      <c r="N116" s="61"/>
      <c r="O116" s="61"/>
      <c r="P116" s="61"/>
      <c r="Q116" s="61"/>
      <c r="R116" s="62"/>
      <c r="AN116" s="57" t="s">
        <v>33</v>
      </c>
      <c r="AO116" s="57" t="s">
        <v>11</v>
      </c>
      <c r="AP116" s="6" t="s">
        <v>11</v>
      </c>
      <c r="AQ116" s="6" t="s">
        <v>2</v>
      </c>
      <c r="AR116" s="6" t="s">
        <v>9</v>
      </c>
      <c r="AS116" s="57" t="s">
        <v>25</v>
      </c>
    </row>
    <row r="117" spans="1:59" s="7" customFormat="1" x14ac:dyDescent="0.2">
      <c r="B117" s="63"/>
      <c r="D117" s="65" t="s">
        <v>36</v>
      </c>
      <c r="F117" s="66">
        <v>30</v>
      </c>
      <c r="G117" s="63"/>
      <c r="H117" s="67"/>
      <c r="I117" s="68"/>
      <c r="J117" s="68"/>
      <c r="K117" s="68"/>
      <c r="L117" s="68"/>
      <c r="M117" s="68"/>
      <c r="N117" s="68"/>
      <c r="O117" s="68"/>
      <c r="P117" s="68"/>
      <c r="Q117" s="68"/>
      <c r="R117" s="69"/>
      <c r="AN117" s="64" t="s">
        <v>33</v>
      </c>
      <c r="AO117" s="64" t="s">
        <v>11</v>
      </c>
      <c r="AP117" s="7" t="s">
        <v>30</v>
      </c>
      <c r="AQ117" s="7" t="s">
        <v>2</v>
      </c>
      <c r="AR117" s="7" t="s">
        <v>10</v>
      </c>
      <c r="AS117" s="64" t="s">
        <v>25</v>
      </c>
    </row>
    <row r="118" spans="1:59" s="2" customFormat="1" ht="21.75" customHeight="1" x14ac:dyDescent="0.2">
      <c r="A118" s="9"/>
      <c r="B118" s="35"/>
      <c r="C118" s="70" t="s">
        <v>166</v>
      </c>
      <c r="D118" s="71" t="s">
        <v>167</v>
      </c>
      <c r="E118" s="72" t="s">
        <v>124</v>
      </c>
      <c r="F118" s="73">
        <v>3</v>
      </c>
      <c r="G118" s="74"/>
      <c r="H118" s="75" t="s">
        <v>0</v>
      </c>
      <c r="I118" s="41" t="s">
        <v>6</v>
      </c>
      <c r="J118" s="42" t="e">
        <f>#REF!+#REF!</f>
        <v>#REF!</v>
      </c>
      <c r="K118" s="42" t="e">
        <f>ROUND(#REF!*F118,2)</f>
        <v>#REF!</v>
      </c>
      <c r="L118" s="42" t="e">
        <f>ROUND(#REF!*F118,2)</f>
        <v>#REF!</v>
      </c>
      <c r="M118" s="43">
        <v>0</v>
      </c>
      <c r="N118" s="43">
        <f>M118*F118</f>
        <v>0</v>
      </c>
      <c r="O118" s="43">
        <v>7.6000000000000004E-4</v>
      </c>
      <c r="P118" s="43">
        <f>O118*F118</f>
        <v>2.2799999999999999E-3</v>
      </c>
      <c r="Q118" s="43">
        <v>0</v>
      </c>
      <c r="R118" s="44">
        <f>Q118*F118</f>
        <v>0</v>
      </c>
      <c r="S118" s="9"/>
      <c r="T118" s="9"/>
      <c r="U118" s="9"/>
      <c r="V118" s="9"/>
      <c r="W118" s="9"/>
      <c r="X118" s="9"/>
      <c r="Y118" s="9"/>
      <c r="AL118" s="45" t="s">
        <v>68</v>
      </c>
      <c r="AN118" s="45" t="s">
        <v>95</v>
      </c>
      <c r="AO118" s="45" t="s">
        <v>11</v>
      </c>
      <c r="AS118" s="8" t="s">
        <v>25</v>
      </c>
      <c r="AY118" s="46" t="e">
        <f>IF(I118="základní",#REF!,0)</f>
        <v>#REF!</v>
      </c>
      <c r="AZ118" s="46">
        <f>IF(I118="snížená",#REF!,0)</f>
        <v>0</v>
      </c>
      <c r="BA118" s="46">
        <f>IF(I118="zákl. přenesená",#REF!,0)</f>
        <v>0</v>
      </c>
      <c r="BB118" s="46">
        <f>IF(I118="sníž. přenesená",#REF!,0)</f>
        <v>0</v>
      </c>
      <c r="BC118" s="46">
        <f>IF(I118="nulová",#REF!,0)</f>
        <v>0</v>
      </c>
      <c r="BD118" s="8" t="s">
        <v>10</v>
      </c>
      <c r="BE118" s="46" t="e">
        <f>ROUND(J118*F118,2)</f>
        <v>#REF!</v>
      </c>
      <c r="BF118" s="8" t="s">
        <v>30</v>
      </c>
      <c r="BG118" s="45" t="s">
        <v>168</v>
      </c>
    </row>
    <row r="119" spans="1:59" s="5" customFormat="1" x14ac:dyDescent="0.2">
      <c r="B119" s="50"/>
      <c r="D119" s="52" t="s">
        <v>169</v>
      </c>
      <c r="F119" s="51" t="s">
        <v>0</v>
      </c>
      <c r="G119" s="50"/>
      <c r="H119" s="53"/>
      <c r="I119" s="54"/>
      <c r="J119" s="54"/>
      <c r="K119" s="54"/>
      <c r="L119" s="54"/>
      <c r="M119" s="54"/>
      <c r="N119" s="54"/>
      <c r="O119" s="54"/>
      <c r="P119" s="54"/>
      <c r="Q119" s="54"/>
      <c r="R119" s="55"/>
      <c r="AN119" s="51" t="s">
        <v>33</v>
      </c>
      <c r="AO119" s="51" t="s">
        <v>11</v>
      </c>
      <c r="AP119" s="5" t="s">
        <v>10</v>
      </c>
      <c r="AQ119" s="5" t="s">
        <v>2</v>
      </c>
      <c r="AR119" s="5" t="s">
        <v>9</v>
      </c>
      <c r="AS119" s="51" t="s">
        <v>25</v>
      </c>
    </row>
    <row r="120" spans="1:59" s="6" customFormat="1" x14ac:dyDescent="0.2">
      <c r="B120" s="56"/>
      <c r="D120" s="58" t="s">
        <v>40</v>
      </c>
      <c r="F120" s="59">
        <v>3</v>
      </c>
      <c r="G120" s="56"/>
      <c r="H120" s="60"/>
      <c r="I120" s="61"/>
      <c r="J120" s="61"/>
      <c r="K120" s="61"/>
      <c r="L120" s="61"/>
      <c r="M120" s="61"/>
      <c r="N120" s="61"/>
      <c r="O120" s="61"/>
      <c r="P120" s="61"/>
      <c r="Q120" s="61"/>
      <c r="R120" s="62"/>
      <c r="AN120" s="57" t="s">
        <v>33</v>
      </c>
      <c r="AO120" s="57" t="s">
        <v>11</v>
      </c>
      <c r="AP120" s="6" t="s">
        <v>11</v>
      </c>
      <c r="AQ120" s="6" t="s">
        <v>2</v>
      </c>
      <c r="AR120" s="6" t="s">
        <v>9</v>
      </c>
      <c r="AS120" s="57" t="s">
        <v>25</v>
      </c>
    </row>
    <row r="121" spans="1:59" s="7" customFormat="1" x14ac:dyDescent="0.2">
      <c r="B121" s="63"/>
      <c r="D121" s="65" t="s">
        <v>36</v>
      </c>
      <c r="F121" s="66">
        <v>3</v>
      </c>
      <c r="G121" s="63"/>
      <c r="H121" s="67"/>
      <c r="I121" s="68"/>
      <c r="J121" s="68"/>
      <c r="K121" s="68"/>
      <c r="L121" s="68"/>
      <c r="M121" s="68"/>
      <c r="N121" s="68"/>
      <c r="O121" s="68"/>
      <c r="P121" s="68"/>
      <c r="Q121" s="68"/>
      <c r="R121" s="69"/>
      <c r="AN121" s="64" t="s">
        <v>33</v>
      </c>
      <c r="AO121" s="64" t="s">
        <v>11</v>
      </c>
      <c r="AP121" s="7" t="s">
        <v>30</v>
      </c>
      <c r="AQ121" s="7" t="s">
        <v>2</v>
      </c>
      <c r="AR121" s="7" t="s">
        <v>10</v>
      </c>
      <c r="AS121" s="64" t="s">
        <v>25</v>
      </c>
    </row>
    <row r="122" spans="1:59" s="2" customFormat="1" ht="21.75" customHeight="1" x14ac:dyDescent="0.2">
      <c r="A122" s="9"/>
      <c r="B122" s="35"/>
      <c r="C122" s="36" t="s">
        <v>170</v>
      </c>
      <c r="D122" s="37" t="s">
        <v>171</v>
      </c>
      <c r="E122" s="38" t="s">
        <v>48</v>
      </c>
      <c r="F122" s="39">
        <v>0.24199999999999999</v>
      </c>
      <c r="G122" s="10"/>
      <c r="H122" s="40" t="s">
        <v>0</v>
      </c>
      <c r="I122" s="41" t="s">
        <v>6</v>
      </c>
      <c r="J122" s="42" t="e">
        <f>#REF!+#REF!</f>
        <v>#REF!</v>
      </c>
      <c r="K122" s="42" t="e">
        <f>ROUND(#REF!*F122,2)</f>
        <v>#REF!</v>
      </c>
      <c r="L122" s="42" t="e">
        <f>ROUND(#REF!*F122,2)</f>
        <v>#REF!</v>
      </c>
      <c r="M122" s="43">
        <v>1.319</v>
      </c>
      <c r="N122" s="43">
        <f>M122*F122</f>
        <v>0.31919799999999998</v>
      </c>
      <c r="O122" s="43">
        <v>0</v>
      </c>
      <c r="P122" s="43">
        <f>O122*F122</f>
        <v>0</v>
      </c>
      <c r="Q122" s="43">
        <v>0</v>
      </c>
      <c r="R122" s="44">
        <f>Q122*F122</f>
        <v>0</v>
      </c>
      <c r="S122" s="9"/>
      <c r="T122" s="9"/>
      <c r="U122" s="9"/>
      <c r="V122" s="9"/>
      <c r="W122" s="9"/>
      <c r="X122" s="9"/>
      <c r="Y122" s="9"/>
      <c r="AL122" s="45" t="s">
        <v>30</v>
      </c>
      <c r="AN122" s="45" t="s">
        <v>27</v>
      </c>
      <c r="AO122" s="45" t="s">
        <v>11</v>
      </c>
      <c r="AS122" s="8" t="s">
        <v>25</v>
      </c>
      <c r="AY122" s="46" t="e">
        <f>IF(I122="základní",#REF!,0)</f>
        <v>#REF!</v>
      </c>
      <c r="AZ122" s="46">
        <f>IF(I122="snížená",#REF!,0)</f>
        <v>0</v>
      </c>
      <c r="BA122" s="46">
        <f>IF(I122="zákl. přenesená",#REF!,0)</f>
        <v>0</v>
      </c>
      <c r="BB122" s="46">
        <f>IF(I122="sníž. přenesená",#REF!,0)</f>
        <v>0</v>
      </c>
      <c r="BC122" s="46">
        <f>IF(I122="nulová",#REF!,0)</f>
        <v>0</v>
      </c>
      <c r="BD122" s="8" t="s">
        <v>10</v>
      </c>
      <c r="BE122" s="46" t="e">
        <f>ROUND(J122*F122,2)</f>
        <v>#REF!</v>
      </c>
      <c r="BF122" s="8" t="s">
        <v>30</v>
      </c>
      <c r="BG122" s="45" t="s">
        <v>172</v>
      </c>
    </row>
    <row r="123" spans="1:59" s="5" customFormat="1" x14ac:dyDescent="0.2">
      <c r="B123" s="50"/>
      <c r="D123" s="52" t="s">
        <v>173</v>
      </c>
      <c r="F123" s="51" t="s">
        <v>0</v>
      </c>
      <c r="G123" s="50"/>
      <c r="H123" s="53"/>
      <c r="I123" s="54"/>
      <c r="J123" s="54"/>
      <c r="K123" s="54"/>
      <c r="L123" s="54"/>
      <c r="M123" s="54"/>
      <c r="N123" s="54"/>
      <c r="O123" s="54"/>
      <c r="P123" s="54"/>
      <c r="Q123" s="54"/>
      <c r="R123" s="55"/>
      <c r="AN123" s="51" t="s">
        <v>33</v>
      </c>
      <c r="AO123" s="51" t="s">
        <v>11</v>
      </c>
      <c r="AP123" s="5" t="s">
        <v>10</v>
      </c>
      <c r="AQ123" s="5" t="s">
        <v>2</v>
      </c>
      <c r="AR123" s="5" t="s">
        <v>9</v>
      </c>
      <c r="AS123" s="51" t="s">
        <v>25</v>
      </c>
    </row>
    <row r="124" spans="1:59" s="6" customFormat="1" x14ac:dyDescent="0.2">
      <c r="B124" s="56"/>
      <c r="D124" s="58" t="s">
        <v>62</v>
      </c>
      <c r="F124" s="59">
        <v>0.24199999999999999</v>
      </c>
      <c r="G124" s="56"/>
      <c r="H124" s="60"/>
      <c r="I124" s="61"/>
      <c r="J124" s="61"/>
      <c r="K124" s="61"/>
      <c r="L124" s="61"/>
      <c r="M124" s="61"/>
      <c r="N124" s="61"/>
      <c r="O124" s="61"/>
      <c r="P124" s="61"/>
      <c r="Q124" s="61"/>
      <c r="R124" s="62"/>
      <c r="AN124" s="57" t="s">
        <v>33</v>
      </c>
      <c r="AO124" s="57" t="s">
        <v>11</v>
      </c>
      <c r="AP124" s="6" t="s">
        <v>11</v>
      </c>
      <c r="AQ124" s="6" t="s">
        <v>2</v>
      </c>
      <c r="AR124" s="6" t="s">
        <v>9</v>
      </c>
      <c r="AS124" s="57" t="s">
        <v>25</v>
      </c>
    </row>
    <row r="125" spans="1:59" s="7" customFormat="1" x14ac:dyDescent="0.2">
      <c r="B125" s="63"/>
      <c r="D125" s="65" t="s">
        <v>36</v>
      </c>
      <c r="F125" s="66">
        <v>0.24199999999999999</v>
      </c>
      <c r="G125" s="63"/>
      <c r="H125" s="67"/>
      <c r="I125" s="68"/>
      <c r="J125" s="68"/>
      <c r="K125" s="68"/>
      <c r="L125" s="68"/>
      <c r="M125" s="68"/>
      <c r="N125" s="68"/>
      <c r="O125" s="68"/>
      <c r="P125" s="68"/>
      <c r="Q125" s="68"/>
      <c r="R125" s="69"/>
      <c r="AN125" s="64" t="s">
        <v>33</v>
      </c>
      <c r="AO125" s="64" t="s">
        <v>11</v>
      </c>
      <c r="AP125" s="7" t="s">
        <v>30</v>
      </c>
      <c r="AQ125" s="7" t="s">
        <v>2</v>
      </c>
      <c r="AR125" s="7" t="s">
        <v>10</v>
      </c>
      <c r="AS125" s="64" t="s">
        <v>25</v>
      </c>
    </row>
    <row r="126" spans="1:59" s="2" customFormat="1" ht="21.75" customHeight="1" x14ac:dyDescent="0.2">
      <c r="A126" s="9"/>
      <c r="B126" s="35"/>
      <c r="C126" s="36" t="s">
        <v>174</v>
      </c>
      <c r="D126" s="37" t="s">
        <v>175</v>
      </c>
      <c r="E126" s="38" t="s">
        <v>145</v>
      </c>
      <c r="F126" s="39">
        <v>75.319999999999993</v>
      </c>
      <c r="G126" s="10"/>
      <c r="H126" s="40" t="s">
        <v>0</v>
      </c>
      <c r="I126" s="41" t="s">
        <v>6</v>
      </c>
      <c r="J126" s="42" t="e">
        <f>#REF!+#REF!</f>
        <v>#REF!</v>
      </c>
      <c r="K126" s="42" t="e">
        <f>ROUND(#REF!*F126,2)</f>
        <v>#REF!</v>
      </c>
      <c r="L126" s="42" t="e">
        <f>ROUND(#REF!*F126,2)</f>
        <v>#REF!</v>
      </c>
      <c r="M126" s="43">
        <v>2.1999999999999999E-2</v>
      </c>
      <c r="N126" s="43">
        <f>M126*F126</f>
        <v>1.6570399999999998</v>
      </c>
      <c r="O126" s="43">
        <v>6.0000000000000002E-5</v>
      </c>
      <c r="P126" s="43">
        <f>O126*F126</f>
        <v>4.5192000000000001E-3</v>
      </c>
      <c r="Q126" s="43">
        <v>0</v>
      </c>
      <c r="R126" s="44">
        <f>Q126*F126</f>
        <v>0</v>
      </c>
      <c r="S126" s="9"/>
      <c r="T126" s="9"/>
      <c r="U126" s="9"/>
      <c r="V126" s="9"/>
      <c r="W126" s="9"/>
      <c r="X126" s="9"/>
      <c r="Y126" s="9"/>
      <c r="AL126" s="45" t="s">
        <v>30</v>
      </c>
      <c r="AN126" s="45" t="s">
        <v>27</v>
      </c>
      <c r="AO126" s="45" t="s">
        <v>11</v>
      </c>
      <c r="AS126" s="8" t="s">
        <v>25</v>
      </c>
      <c r="AY126" s="46" t="e">
        <f>IF(I126="základní",#REF!,0)</f>
        <v>#REF!</v>
      </c>
      <c r="AZ126" s="46">
        <f>IF(I126="snížená",#REF!,0)</f>
        <v>0</v>
      </c>
      <c r="BA126" s="46">
        <f>IF(I126="zákl. přenesená",#REF!,0)</f>
        <v>0</v>
      </c>
      <c r="BB126" s="46">
        <f>IF(I126="sníž. přenesená",#REF!,0)</f>
        <v>0</v>
      </c>
      <c r="BC126" s="46">
        <f>IF(I126="nulová",#REF!,0)</f>
        <v>0</v>
      </c>
      <c r="BD126" s="8" t="s">
        <v>10</v>
      </c>
      <c r="BE126" s="46" t="e">
        <f>ROUND(J126*F126,2)</f>
        <v>#REF!</v>
      </c>
      <c r="BF126" s="8" t="s">
        <v>30</v>
      </c>
      <c r="BG126" s="45" t="s">
        <v>176</v>
      </c>
    </row>
    <row r="127" spans="1:59" s="5" customFormat="1" x14ac:dyDescent="0.2">
      <c r="B127" s="50"/>
      <c r="D127" s="52" t="s">
        <v>177</v>
      </c>
      <c r="F127" s="51" t="s">
        <v>0</v>
      </c>
      <c r="G127" s="50"/>
      <c r="H127" s="53"/>
      <c r="I127" s="54"/>
      <c r="J127" s="54"/>
      <c r="K127" s="54"/>
      <c r="L127" s="54"/>
      <c r="M127" s="54"/>
      <c r="N127" s="54"/>
      <c r="O127" s="54"/>
      <c r="P127" s="54"/>
      <c r="Q127" s="54"/>
      <c r="R127" s="55"/>
      <c r="AN127" s="51" t="s">
        <v>33</v>
      </c>
      <c r="AO127" s="51" t="s">
        <v>11</v>
      </c>
      <c r="AP127" s="5" t="s">
        <v>10</v>
      </c>
      <c r="AQ127" s="5" t="s">
        <v>2</v>
      </c>
      <c r="AR127" s="5" t="s">
        <v>9</v>
      </c>
      <c r="AS127" s="51" t="s">
        <v>25</v>
      </c>
    </row>
    <row r="128" spans="1:59" s="6" customFormat="1" x14ac:dyDescent="0.2">
      <c r="B128" s="56"/>
      <c r="D128" s="58" t="s">
        <v>148</v>
      </c>
      <c r="F128" s="59">
        <v>75.319999999999993</v>
      </c>
      <c r="G128" s="56"/>
      <c r="H128" s="60"/>
      <c r="I128" s="61"/>
      <c r="J128" s="61"/>
      <c r="K128" s="61"/>
      <c r="L128" s="61"/>
      <c r="M128" s="61"/>
      <c r="N128" s="61"/>
      <c r="O128" s="61"/>
      <c r="P128" s="61"/>
      <c r="Q128" s="61"/>
      <c r="R128" s="62"/>
      <c r="AN128" s="57" t="s">
        <v>33</v>
      </c>
      <c r="AO128" s="57" t="s">
        <v>11</v>
      </c>
      <c r="AP128" s="6" t="s">
        <v>11</v>
      </c>
      <c r="AQ128" s="6" t="s">
        <v>2</v>
      </c>
      <c r="AR128" s="6" t="s">
        <v>9</v>
      </c>
      <c r="AS128" s="57" t="s">
        <v>25</v>
      </c>
    </row>
    <row r="129" spans="1:59" s="7" customFormat="1" x14ac:dyDescent="0.2">
      <c r="B129" s="63"/>
      <c r="D129" s="65" t="s">
        <v>36</v>
      </c>
      <c r="F129" s="66">
        <v>75.319999999999993</v>
      </c>
      <c r="G129" s="63"/>
      <c r="H129" s="67"/>
      <c r="I129" s="68"/>
      <c r="J129" s="68"/>
      <c r="K129" s="68"/>
      <c r="L129" s="68"/>
      <c r="M129" s="68"/>
      <c r="N129" s="68"/>
      <c r="O129" s="68"/>
      <c r="P129" s="68"/>
      <c r="Q129" s="68"/>
      <c r="R129" s="69"/>
      <c r="AN129" s="64" t="s">
        <v>33</v>
      </c>
      <c r="AO129" s="64" t="s">
        <v>11</v>
      </c>
      <c r="AP129" s="7" t="s">
        <v>30</v>
      </c>
      <c r="AQ129" s="7" t="s">
        <v>2</v>
      </c>
      <c r="AR129" s="7" t="s">
        <v>10</v>
      </c>
      <c r="AS129" s="64" t="s">
        <v>25</v>
      </c>
    </row>
    <row r="130" spans="1:59" s="2" customFormat="1" ht="21.75" customHeight="1" x14ac:dyDescent="0.2">
      <c r="A130" s="9"/>
      <c r="B130" s="35"/>
      <c r="C130" s="36" t="s">
        <v>178</v>
      </c>
      <c r="D130" s="37" t="s">
        <v>179</v>
      </c>
      <c r="E130" s="38" t="s">
        <v>124</v>
      </c>
      <c r="F130" s="39">
        <v>4</v>
      </c>
      <c r="G130" s="10"/>
      <c r="H130" s="40" t="s">
        <v>0</v>
      </c>
      <c r="I130" s="41" t="s">
        <v>6</v>
      </c>
      <c r="J130" s="42" t="e">
        <f>#REF!+#REF!</f>
        <v>#REF!</v>
      </c>
      <c r="K130" s="42" t="e">
        <f>ROUND(#REF!*F130,2)</f>
        <v>#REF!</v>
      </c>
      <c r="L130" s="42" t="e">
        <f>ROUND(#REF!*F130,2)</f>
        <v>#REF!</v>
      </c>
      <c r="M130" s="43">
        <v>0.57199999999999995</v>
      </c>
      <c r="N130" s="43">
        <f>M130*F130</f>
        <v>2.2879999999999998</v>
      </c>
      <c r="O130" s="43">
        <v>0</v>
      </c>
      <c r="P130" s="43">
        <f>O130*F130</f>
        <v>0</v>
      </c>
      <c r="Q130" s="43">
        <v>0</v>
      </c>
      <c r="R130" s="44">
        <f>Q130*F130</f>
        <v>0</v>
      </c>
      <c r="S130" s="9"/>
      <c r="T130" s="9"/>
      <c r="U130" s="9"/>
      <c r="V130" s="9"/>
      <c r="W130" s="9"/>
      <c r="X130" s="9"/>
      <c r="Y130" s="9"/>
      <c r="AL130" s="45" t="s">
        <v>30</v>
      </c>
      <c r="AN130" s="45" t="s">
        <v>27</v>
      </c>
      <c r="AO130" s="45" t="s">
        <v>11</v>
      </c>
      <c r="AS130" s="8" t="s">
        <v>25</v>
      </c>
      <c r="AY130" s="46" t="e">
        <f>IF(I130="základní",#REF!,0)</f>
        <v>#REF!</v>
      </c>
      <c r="AZ130" s="46">
        <f>IF(I130="snížená",#REF!,0)</f>
        <v>0</v>
      </c>
      <c r="BA130" s="46">
        <f>IF(I130="zákl. přenesená",#REF!,0)</f>
        <v>0</v>
      </c>
      <c r="BB130" s="46">
        <f>IF(I130="sníž. přenesená",#REF!,0)</f>
        <v>0</v>
      </c>
      <c r="BC130" s="46">
        <f>IF(I130="nulová",#REF!,0)</f>
        <v>0</v>
      </c>
      <c r="BD130" s="8" t="s">
        <v>10</v>
      </c>
      <c r="BE130" s="46" t="e">
        <f>ROUND(J130*F130,2)</f>
        <v>#REF!</v>
      </c>
      <c r="BF130" s="8" t="s">
        <v>30</v>
      </c>
      <c r="BG130" s="45" t="s">
        <v>180</v>
      </c>
    </row>
    <row r="131" spans="1:59" s="5" customFormat="1" x14ac:dyDescent="0.2">
      <c r="B131" s="50"/>
      <c r="D131" s="52" t="s">
        <v>181</v>
      </c>
      <c r="F131" s="51" t="s">
        <v>0</v>
      </c>
      <c r="G131" s="50"/>
      <c r="H131" s="53"/>
      <c r="I131" s="54"/>
      <c r="J131" s="54"/>
      <c r="K131" s="54"/>
      <c r="L131" s="54"/>
      <c r="M131" s="54"/>
      <c r="N131" s="54"/>
      <c r="O131" s="54"/>
      <c r="P131" s="54"/>
      <c r="Q131" s="54"/>
      <c r="R131" s="55"/>
      <c r="AN131" s="51" t="s">
        <v>33</v>
      </c>
      <c r="AO131" s="51" t="s">
        <v>11</v>
      </c>
      <c r="AP131" s="5" t="s">
        <v>10</v>
      </c>
      <c r="AQ131" s="5" t="s">
        <v>2</v>
      </c>
      <c r="AR131" s="5" t="s">
        <v>9</v>
      </c>
      <c r="AS131" s="51" t="s">
        <v>25</v>
      </c>
    </row>
    <row r="132" spans="1:59" s="6" customFormat="1" x14ac:dyDescent="0.2">
      <c r="B132" s="56"/>
      <c r="D132" s="58" t="s">
        <v>30</v>
      </c>
      <c r="F132" s="59">
        <v>4</v>
      </c>
      <c r="G132" s="56"/>
      <c r="H132" s="60"/>
      <c r="I132" s="61"/>
      <c r="J132" s="61"/>
      <c r="K132" s="61"/>
      <c r="L132" s="61"/>
      <c r="M132" s="61"/>
      <c r="N132" s="61"/>
      <c r="O132" s="61"/>
      <c r="P132" s="61"/>
      <c r="Q132" s="61"/>
      <c r="R132" s="62"/>
      <c r="AN132" s="57" t="s">
        <v>33</v>
      </c>
      <c r="AO132" s="57" t="s">
        <v>11</v>
      </c>
      <c r="AP132" s="6" t="s">
        <v>11</v>
      </c>
      <c r="AQ132" s="6" t="s">
        <v>2</v>
      </c>
      <c r="AR132" s="6" t="s">
        <v>9</v>
      </c>
      <c r="AS132" s="57" t="s">
        <v>25</v>
      </c>
    </row>
    <row r="133" spans="1:59" s="7" customFormat="1" x14ac:dyDescent="0.2">
      <c r="B133" s="63"/>
      <c r="D133" s="65" t="s">
        <v>36</v>
      </c>
      <c r="F133" s="66">
        <v>4</v>
      </c>
      <c r="G133" s="63"/>
      <c r="H133" s="67"/>
      <c r="I133" s="68"/>
      <c r="J133" s="68"/>
      <c r="K133" s="68"/>
      <c r="L133" s="68"/>
      <c r="M133" s="68"/>
      <c r="N133" s="68"/>
      <c r="O133" s="68"/>
      <c r="P133" s="68"/>
      <c r="Q133" s="68"/>
      <c r="R133" s="69"/>
      <c r="AN133" s="64" t="s">
        <v>33</v>
      </c>
      <c r="AO133" s="64" t="s">
        <v>11</v>
      </c>
      <c r="AP133" s="7" t="s">
        <v>30</v>
      </c>
      <c r="AQ133" s="7" t="s">
        <v>2</v>
      </c>
      <c r="AR133" s="7" t="s">
        <v>10</v>
      </c>
      <c r="AS133" s="64" t="s">
        <v>25</v>
      </c>
    </row>
    <row r="134" spans="1:59" s="2" customFormat="1" ht="21.75" customHeight="1" x14ac:dyDescent="0.2">
      <c r="A134" s="9"/>
      <c r="B134" s="35"/>
      <c r="C134" s="70" t="s">
        <v>165</v>
      </c>
      <c r="D134" s="71" t="s">
        <v>182</v>
      </c>
      <c r="E134" s="72" t="s">
        <v>124</v>
      </c>
      <c r="F134" s="73">
        <v>4</v>
      </c>
      <c r="G134" s="74"/>
      <c r="H134" s="75" t="s">
        <v>0</v>
      </c>
      <c r="I134" s="41" t="s">
        <v>6</v>
      </c>
      <c r="J134" s="42" t="e">
        <f>#REF!+#REF!</f>
        <v>#REF!</v>
      </c>
      <c r="K134" s="42" t="e">
        <f>ROUND(#REF!*F134,2)</f>
        <v>#REF!</v>
      </c>
      <c r="L134" s="42" t="e">
        <f>ROUND(#REF!*F134,2)</f>
        <v>#REF!</v>
      </c>
      <c r="M134" s="43">
        <v>0</v>
      </c>
      <c r="N134" s="43">
        <f>M134*F134</f>
        <v>0</v>
      </c>
      <c r="O134" s="43">
        <v>1.5E-3</v>
      </c>
      <c r="P134" s="43">
        <f>O134*F134</f>
        <v>6.0000000000000001E-3</v>
      </c>
      <c r="Q134" s="43">
        <v>0</v>
      </c>
      <c r="R134" s="44">
        <f>Q134*F134</f>
        <v>0</v>
      </c>
      <c r="S134" s="9"/>
      <c r="T134" s="9"/>
      <c r="U134" s="9"/>
      <c r="V134" s="9"/>
      <c r="W134" s="9"/>
      <c r="X134" s="9"/>
      <c r="Y134" s="9"/>
      <c r="AL134" s="45" t="s">
        <v>68</v>
      </c>
      <c r="AN134" s="45" t="s">
        <v>95</v>
      </c>
      <c r="AO134" s="45" t="s">
        <v>11</v>
      </c>
      <c r="AS134" s="8" t="s">
        <v>25</v>
      </c>
      <c r="AY134" s="46" t="e">
        <f>IF(I134="základní",#REF!,0)</f>
        <v>#REF!</v>
      </c>
      <c r="AZ134" s="46">
        <f>IF(I134="snížená",#REF!,0)</f>
        <v>0</v>
      </c>
      <c r="BA134" s="46">
        <f>IF(I134="zákl. přenesená",#REF!,0)</f>
        <v>0</v>
      </c>
      <c r="BB134" s="46">
        <f>IF(I134="sníž. přenesená",#REF!,0)</f>
        <v>0</v>
      </c>
      <c r="BC134" s="46">
        <f>IF(I134="nulová",#REF!,0)</f>
        <v>0</v>
      </c>
      <c r="BD134" s="8" t="s">
        <v>10</v>
      </c>
      <c r="BE134" s="46" t="e">
        <f>ROUND(J134*F134,2)</f>
        <v>#REF!</v>
      </c>
      <c r="BF134" s="8" t="s">
        <v>30</v>
      </c>
      <c r="BG134" s="45" t="s">
        <v>183</v>
      </c>
    </row>
    <row r="135" spans="1:59" s="4" customFormat="1" ht="22.9" customHeight="1" x14ac:dyDescent="0.2">
      <c r="B135" s="24"/>
      <c r="D135" s="34" t="s">
        <v>184</v>
      </c>
      <c r="G135" s="24"/>
      <c r="H135" s="27"/>
      <c r="I135" s="28"/>
      <c r="J135" s="28"/>
      <c r="K135" s="29" t="e">
        <f>SUM(K136:K139)</f>
        <v>#REF!</v>
      </c>
      <c r="L135" s="29" t="e">
        <f>SUM(L136:L139)</f>
        <v>#REF!</v>
      </c>
      <c r="M135" s="28"/>
      <c r="N135" s="30">
        <f>SUM(N136:N139)</f>
        <v>0.20399999999999999</v>
      </c>
      <c r="O135" s="28"/>
      <c r="P135" s="30">
        <f>SUM(P136:P139)</f>
        <v>8.9999999999999992E-5</v>
      </c>
      <c r="Q135" s="28"/>
      <c r="R135" s="31">
        <f>SUM(R136:R139)</f>
        <v>5.3999999999999994E-3</v>
      </c>
      <c r="AL135" s="25" t="s">
        <v>10</v>
      </c>
      <c r="AN135" s="32" t="s">
        <v>8</v>
      </c>
      <c r="AO135" s="32" t="s">
        <v>10</v>
      </c>
      <c r="AS135" s="25" t="s">
        <v>25</v>
      </c>
      <c r="BE135" s="33" t="e">
        <f>SUM(BE136:BE139)</f>
        <v>#REF!</v>
      </c>
    </row>
    <row r="136" spans="1:59" s="2" customFormat="1" ht="21.75" customHeight="1" x14ac:dyDescent="0.2">
      <c r="A136" s="9"/>
      <c r="B136" s="35"/>
      <c r="C136" s="36" t="s">
        <v>185</v>
      </c>
      <c r="D136" s="37" t="s">
        <v>186</v>
      </c>
      <c r="E136" s="38" t="s">
        <v>145</v>
      </c>
      <c r="F136" s="39">
        <v>0.12</v>
      </c>
      <c r="G136" s="10"/>
      <c r="H136" s="40" t="s">
        <v>0</v>
      </c>
      <c r="I136" s="41" t="s">
        <v>6</v>
      </c>
      <c r="J136" s="42" t="e">
        <f>#REF!+#REF!</f>
        <v>#REF!</v>
      </c>
      <c r="K136" s="42" t="e">
        <f>ROUND(#REF!*F136,2)</f>
        <v>#REF!</v>
      </c>
      <c r="L136" s="42" t="e">
        <f>ROUND(#REF!*F136,2)</f>
        <v>#REF!</v>
      </c>
      <c r="M136" s="43">
        <v>1.7</v>
      </c>
      <c r="N136" s="43">
        <f>M136*F136</f>
        <v>0.20399999999999999</v>
      </c>
      <c r="O136" s="43">
        <v>7.5000000000000002E-4</v>
      </c>
      <c r="P136" s="43">
        <f>O136*F136</f>
        <v>8.9999999999999992E-5</v>
      </c>
      <c r="Q136" s="43">
        <v>4.4999999999999998E-2</v>
      </c>
      <c r="R136" s="44">
        <f>Q136*F136</f>
        <v>5.3999999999999994E-3</v>
      </c>
      <c r="S136" s="9"/>
      <c r="T136" s="9"/>
      <c r="U136" s="9"/>
      <c r="V136" s="9"/>
      <c r="W136" s="9"/>
      <c r="X136" s="9"/>
      <c r="Y136" s="9"/>
      <c r="AL136" s="45" t="s">
        <v>30</v>
      </c>
      <c r="AN136" s="45" t="s">
        <v>27</v>
      </c>
      <c r="AO136" s="45" t="s">
        <v>11</v>
      </c>
      <c r="AS136" s="8" t="s">
        <v>25</v>
      </c>
      <c r="AY136" s="46" t="e">
        <f>IF(I136="základní",#REF!,0)</f>
        <v>#REF!</v>
      </c>
      <c r="AZ136" s="46">
        <f>IF(I136="snížená",#REF!,0)</f>
        <v>0</v>
      </c>
      <c r="BA136" s="46">
        <f>IF(I136="zákl. přenesená",#REF!,0)</f>
        <v>0</v>
      </c>
      <c r="BB136" s="46">
        <f>IF(I136="sníž. přenesená",#REF!,0)</f>
        <v>0</v>
      </c>
      <c r="BC136" s="46">
        <f>IF(I136="nulová",#REF!,0)</f>
        <v>0</v>
      </c>
      <c r="BD136" s="8" t="s">
        <v>10</v>
      </c>
      <c r="BE136" s="46" t="e">
        <f>ROUND(J136*F136,2)</f>
        <v>#REF!</v>
      </c>
      <c r="BF136" s="8" t="s">
        <v>30</v>
      </c>
      <c r="BG136" s="45" t="s">
        <v>187</v>
      </c>
    </row>
    <row r="137" spans="1:59" s="5" customFormat="1" x14ac:dyDescent="0.2">
      <c r="B137" s="50"/>
      <c r="D137" s="52" t="s">
        <v>188</v>
      </c>
      <c r="F137" s="51" t="s">
        <v>0</v>
      </c>
      <c r="G137" s="50"/>
      <c r="H137" s="53"/>
      <c r="I137" s="54"/>
      <c r="J137" s="54"/>
      <c r="K137" s="54"/>
      <c r="L137" s="54"/>
      <c r="M137" s="54"/>
      <c r="N137" s="54"/>
      <c r="O137" s="54"/>
      <c r="P137" s="54"/>
      <c r="Q137" s="54"/>
      <c r="R137" s="55"/>
      <c r="AN137" s="51" t="s">
        <v>33</v>
      </c>
      <c r="AO137" s="51" t="s">
        <v>11</v>
      </c>
      <c r="AP137" s="5" t="s">
        <v>10</v>
      </c>
      <c r="AQ137" s="5" t="s">
        <v>2</v>
      </c>
      <c r="AR137" s="5" t="s">
        <v>9</v>
      </c>
      <c r="AS137" s="51" t="s">
        <v>25</v>
      </c>
    </row>
    <row r="138" spans="1:59" s="6" customFormat="1" x14ac:dyDescent="0.2">
      <c r="B138" s="56"/>
      <c r="D138" s="58" t="s">
        <v>189</v>
      </c>
      <c r="F138" s="59">
        <v>0.12</v>
      </c>
      <c r="G138" s="56"/>
      <c r="H138" s="60"/>
      <c r="I138" s="61"/>
      <c r="J138" s="61"/>
      <c r="K138" s="61"/>
      <c r="L138" s="61"/>
      <c r="M138" s="61"/>
      <c r="N138" s="61"/>
      <c r="O138" s="61"/>
      <c r="P138" s="61"/>
      <c r="Q138" s="61"/>
      <c r="R138" s="62"/>
      <c r="AN138" s="57" t="s">
        <v>33</v>
      </c>
      <c r="AO138" s="57" t="s">
        <v>11</v>
      </c>
      <c r="AP138" s="6" t="s">
        <v>11</v>
      </c>
      <c r="AQ138" s="6" t="s">
        <v>2</v>
      </c>
      <c r="AR138" s="6" t="s">
        <v>9</v>
      </c>
      <c r="AS138" s="57" t="s">
        <v>25</v>
      </c>
    </row>
    <row r="139" spans="1:59" s="7" customFormat="1" x14ac:dyDescent="0.2">
      <c r="B139" s="63"/>
      <c r="D139" s="65" t="s">
        <v>36</v>
      </c>
      <c r="F139" s="66">
        <v>0.12</v>
      </c>
      <c r="G139" s="63"/>
      <c r="H139" s="67"/>
      <c r="I139" s="68"/>
      <c r="J139" s="68"/>
      <c r="K139" s="68"/>
      <c r="L139" s="68"/>
      <c r="M139" s="68"/>
      <c r="N139" s="68"/>
      <c r="O139" s="68"/>
      <c r="P139" s="68"/>
      <c r="Q139" s="68"/>
      <c r="R139" s="69"/>
      <c r="AN139" s="64" t="s">
        <v>33</v>
      </c>
      <c r="AO139" s="64" t="s">
        <v>11</v>
      </c>
      <c r="AP139" s="7" t="s">
        <v>30</v>
      </c>
      <c r="AQ139" s="7" t="s">
        <v>2</v>
      </c>
      <c r="AR139" s="7" t="s">
        <v>10</v>
      </c>
      <c r="AS139" s="64" t="s">
        <v>25</v>
      </c>
    </row>
    <row r="140" spans="1:59" s="4" customFormat="1" ht="25.9" customHeight="1" x14ac:dyDescent="0.2">
      <c r="B140" s="24"/>
      <c r="D140" s="26" t="s">
        <v>190</v>
      </c>
      <c r="G140" s="24"/>
      <c r="H140" s="27"/>
      <c r="I140" s="28"/>
      <c r="J140" s="28"/>
      <c r="K140" s="29" t="e">
        <f>K141</f>
        <v>#REF!</v>
      </c>
      <c r="L140" s="29" t="e">
        <f>L141</f>
        <v>#REF!</v>
      </c>
      <c r="M140" s="28"/>
      <c r="N140" s="30">
        <f>N141</f>
        <v>1.6120000000000001</v>
      </c>
      <c r="O140" s="28"/>
      <c r="P140" s="30">
        <f>P141</f>
        <v>0</v>
      </c>
      <c r="Q140" s="28"/>
      <c r="R140" s="31">
        <f>R141</f>
        <v>8.4519999999999998E-2</v>
      </c>
      <c r="AL140" s="25" t="s">
        <v>11</v>
      </c>
      <c r="AN140" s="32" t="s">
        <v>8</v>
      </c>
      <c r="AO140" s="32" t="s">
        <v>9</v>
      </c>
      <c r="AS140" s="25" t="s">
        <v>25</v>
      </c>
      <c r="BE140" s="33" t="e">
        <f>BE141</f>
        <v>#REF!</v>
      </c>
    </row>
    <row r="141" spans="1:59" s="4" customFormat="1" ht="22.9" customHeight="1" x14ac:dyDescent="0.2">
      <c r="B141" s="24"/>
      <c r="D141" s="34" t="s">
        <v>191</v>
      </c>
      <c r="G141" s="24"/>
      <c r="H141" s="27"/>
      <c r="I141" s="28"/>
      <c r="J141" s="28"/>
      <c r="K141" s="29" t="e">
        <f>SUM(K142:K145)</f>
        <v>#REF!</v>
      </c>
      <c r="L141" s="29" t="e">
        <f>SUM(L142:L145)</f>
        <v>#REF!</v>
      </c>
      <c r="M141" s="28"/>
      <c r="N141" s="30">
        <f>SUM(N142:N145)</f>
        <v>1.6120000000000001</v>
      </c>
      <c r="O141" s="28"/>
      <c r="P141" s="30">
        <f>SUM(P142:P145)</f>
        <v>0</v>
      </c>
      <c r="Q141" s="28"/>
      <c r="R141" s="31">
        <f>SUM(R142:R145)</f>
        <v>8.4519999999999998E-2</v>
      </c>
      <c r="AL141" s="25" t="s">
        <v>11</v>
      </c>
      <c r="AN141" s="32" t="s">
        <v>8</v>
      </c>
      <c r="AO141" s="32" t="s">
        <v>10</v>
      </c>
      <c r="AS141" s="25" t="s">
        <v>25</v>
      </c>
      <c r="BE141" s="33" t="e">
        <f>SUM(BE142:BE145)</f>
        <v>#REF!</v>
      </c>
    </row>
    <row r="142" spans="1:59" s="2" customFormat="1" ht="21.75" customHeight="1" x14ac:dyDescent="0.2">
      <c r="A142" s="9"/>
      <c r="B142" s="35"/>
      <c r="C142" s="36" t="s">
        <v>192</v>
      </c>
      <c r="D142" s="37" t="s">
        <v>193</v>
      </c>
      <c r="E142" s="38" t="s">
        <v>124</v>
      </c>
      <c r="F142" s="39">
        <v>4</v>
      </c>
      <c r="G142" s="10"/>
      <c r="H142" s="40" t="s">
        <v>0</v>
      </c>
      <c r="I142" s="41" t="s">
        <v>6</v>
      </c>
      <c r="J142" s="42" t="e">
        <f>#REF!+#REF!</f>
        <v>#REF!</v>
      </c>
      <c r="K142" s="42" t="e">
        <f>ROUND(#REF!*F142,2)</f>
        <v>#REF!</v>
      </c>
      <c r="L142" s="42" t="e">
        <f>ROUND(#REF!*F142,2)</f>
        <v>#REF!</v>
      </c>
      <c r="M142" s="43">
        <v>0.40300000000000002</v>
      </c>
      <c r="N142" s="43">
        <f>M142*F142</f>
        <v>1.6120000000000001</v>
      </c>
      <c r="O142" s="43">
        <v>0</v>
      </c>
      <c r="P142" s="43">
        <f>O142*F142</f>
        <v>0</v>
      </c>
      <c r="Q142" s="43">
        <v>2.1129999999999999E-2</v>
      </c>
      <c r="R142" s="44">
        <f>Q142*F142</f>
        <v>8.4519999999999998E-2</v>
      </c>
      <c r="S142" s="9"/>
      <c r="T142" s="9"/>
      <c r="U142" s="9"/>
      <c r="V142" s="9"/>
      <c r="W142" s="9"/>
      <c r="X142" s="9"/>
      <c r="Y142" s="9"/>
      <c r="AL142" s="45" t="s">
        <v>59</v>
      </c>
      <c r="AN142" s="45" t="s">
        <v>27</v>
      </c>
      <c r="AO142" s="45" t="s">
        <v>11</v>
      </c>
      <c r="AS142" s="8" t="s">
        <v>25</v>
      </c>
      <c r="AY142" s="46" t="e">
        <f>IF(I142="základní",#REF!,0)</f>
        <v>#REF!</v>
      </c>
      <c r="AZ142" s="46">
        <f>IF(I142="snížená",#REF!,0)</f>
        <v>0</v>
      </c>
      <c r="BA142" s="46">
        <f>IF(I142="zákl. přenesená",#REF!,0)</f>
        <v>0</v>
      </c>
      <c r="BB142" s="46">
        <f>IF(I142="sníž. přenesená",#REF!,0)</f>
        <v>0</v>
      </c>
      <c r="BC142" s="46">
        <f>IF(I142="nulová",#REF!,0)</f>
        <v>0</v>
      </c>
      <c r="BD142" s="8" t="s">
        <v>10</v>
      </c>
      <c r="BE142" s="46" t="e">
        <f>ROUND(J142*F142,2)</f>
        <v>#REF!</v>
      </c>
      <c r="BF142" s="8" t="s">
        <v>59</v>
      </c>
      <c r="BG142" s="45" t="s">
        <v>194</v>
      </c>
    </row>
    <row r="143" spans="1:59" s="5" customFormat="1" x14ac:dyDescent="0.2">
      <c r="B143" s="50"/>
      <c r="D143" s="52" t="s">
        <v>195</v>
      </c>
      <c r="F143" s="51" t="s">
        <v>0</v>
      </c>
      <c r="G143" s="50"/>
      <c r="H143" s="53"/>
      <c r="I143" s="54"/>
      <c r="J143" s="54"/>
      <c r="K143" s="54"/>
      <c r="L143" s="54"/>
      <c r="M143" s="54"/>
      <c r="N143" s="54"/>
      <c r="O143" s="54"/>
      <c r="P143" s="54"/>
      <c r="Q143" s="54"/>
      <c r="R143" s="55"/>
      <c r="AN143" s="51" t="s">
        <v>33</v>
      </c>
      <c r="AO143" s="51" t="s">
        <v>11</v>
      </c>
      <c r="AP143" s="5" t="s">
        <v>10</v>
      </c>
      <c r="AQ143" s="5" t="s">
        <v>2</v>
      </c>
      <c r="AR143" s="5" t="s">
        <v>9</v>
      </c>
      <c r="AS143" s="51" t="s">
        <v>25</v>
      </c>
    </row>
    <row r="144" spans="1:59" s="6" customFormat="1" x14ac:dyDescent="0.2">
      <c r="B144" s="56"/>
      <c r="D144" s="58" t="s">
        <v>30</v>
      </c>
      <c r="F144" s="59">
        <v>4</v>
      </c>
      <c r="G144" s="56"/>
      <c r="H144" s="60"/>
      <c r="I144" s="61"/>
      <c r="J144" s="61"/>
      <c r="K144" s="61"/>
      <c r="L144" s="61"/>
      <c r="M144" s="61"/>
      <c r="N144" s="61"/>
      <c r="O144" s="61"/>
      <c r="P144" s="61"/>
      <c r="Q144" s="61"/>
      <c r="R144" s="62"/>
      <c r="AN144" s="57" t="s">
        <v>33</v>
      </c>
      <c r="AO144" s="57" t="s">
        <v>11</v>
      </c>
      <c r="AP144" s="6" t="s">
        <v>11</v>
      </c>
      <c r="AQ144" s="6" t="s">
        <v>2</v>
      </c>
      <c r="AR144" s="6" t="s">
        <v>9</v>
      </c>
      <c r="AS144" s="57" t="s">
        <v>25</v>
      </c>
    </row>
    <row r="145" spans="1:59" s="7" customFormat="1" x14ac:dyDescent="0.2">
      <c r="B145" s="63"/>
      <c r="D145" s="65" t="s">
        <v>36</v>
      </c>
      <c r="F145" s="66">
        <v>4</v>
      </c>
      <c r="G145" s="63"/>
      <c r="H145" s="67"/>
      <c r="I145" s="68"/>
      <c r="J145" s="68"/>
      <c r="K145" s="68"/>
      <c r="L145" s="68"/>
      <c r="M145" s="68"/>
      <c r="N145" s="68"/>
      <c r="O145" s="68"/>
      <c r="P145" s="68"/>
      <c r="Q145" s="68"/>
      <c r="R145" s="69"/>
      <c r="AN145" s="64" t="s">
        <v>33</v>
      </c>
      <c r="AO145" s="64" t="s">
        <v>11</v>
      </c>
      <c r="AP145" s="7" t="s">
        <v>30</v>
      </c>
      <c r="AQ145" s="7" t="s">
        <v>2</v>
      </c>
      <c r="AR145" s="7" t="s">
        <v>10</v>
      </c>
      <c r="AS145" s="64" t="s">
        <v>25</v>
      </c>
    </row>
    <row r="146" spans="1:59" s="4" customFormat="1" ht="25.9" customHeight="1" x14ac:dyDescent="0.2">
      <c r="B146" s="24"/>
      <c r="D146" s="26" t="s">
        <v>196</v>
      </c>
      <c r="G146" s="24"/>
      <c r="H146" s="27"/>
      <c r="I146" s="28"/>
      <c r="J146" s="28"/>
      <c r="K146" s="29" t="e">
        <f>SUM(K147:K148)</f>
        <v>#REF!</v>
      </c>
      <c r="L146" s="29" t="e">
        <f>SUM(L147:L148)</f>
        <v>#REF!</v>
      </c>
      <c r="M146" s="28"/>
      <c r="N146" s="30">
        <f>SUM(N147:N148)</f>
        <v>4.4000000000000004</v>
      </c>
      <c r="O146" s="28"/>
      <c r="P146" s="30">
        <f>SUM(P147:P148)</f>
        <v>0</v>
      </c>
      <c r="Q146" s="28"/>
      <c r="R146" s="31">
        <f>SUM(R147:R148)</f>
        <v>0</v>
      </c>
      <c r="AL146" s="25" t="s">
        <v>30</v>
      </c>
      <c r="AN146" s="32" t="s">
        <v>8</v>
      </c>
      <c r="AO146" s="32" t="s">
        <v>9</v>
      </c>
      <c r="AS146" s="25" t="s">
        <v>25</v>
      </c>
      <c r="BE146" s="33" t="e">
        <f>SUM(BE147:BE148)</f>
        <v>#REF!</v>
      </c>
    </row>
    <row r="147" spans="1:59" s="2" customFormat="1" ht="21.75" customHeight="1" x14ac:dyDescent="0.2">
      <c r="A147" s="9"/>
      <c r="B147" s="35"/>
      <c r="C147" s="36" t="s">
        <v>197</v>
      </c>
      <c r="D147" s="37" t="s">
        <v>198</v>
      </c>
      <c r="E147" s="38" t="s">
        <v>199</v>
      </c>
      <c r="F147" s="39">
        <v>2.4</v>
      </c>
      <c r="G147" s="10"/>
      <c r="H147" s="40" t="s">
        <v>0</v>
      </c>
      <c r="I147" s="41" t="s">
        <v>6</v>
      </c>
      <c r="J147" s="42" t="e">
        <f>#REF!+#REF!</f>
        <v>#REF!</v>
      </c>
      <c r="K147" s="42" t="e">
        <f>ROUND(#REF!*F147,2)</f>
        <v>#REF!</v>
      </c>
      <c r="L147" s="42" t="e">
        <f>ROUND(#REF!*F147,2)</f>
        <v>#REF!</v>
      </c>
      <c r="M147" s="43">
        <v>1</v>
      </c>
      <c r="N147" s="43">
        <f>M147*F147</f>
        <v>2.4</v>
      </c>
      <c r="O147" s="43">
        <v>0</v>
      </c>
      <c r="P147" s="43">
        <f>O147*F147</f>
        <v>0</v>
      </c>
      <c r="Q147" s="43">
        <v>0</v>
      </c>
      <c r="R147" s="44">
        <f>Q147*F147</f>
        <v>0</v>
      </c>
      <c r="S147" s="9"/>
      <c r="T147" s="9"/>
      <c r="U147" s="9"/>
      <c r="V147" s="9"/>
      <c r="W147" s="9"/>
      <c r="X147" s="9"/>
      <c r="Y147" s="9"/>
      <c r="AL147" s="45" t="s">
        <v>200</v>
      </c>
      <c r="AN147" s="45" t="s">
        <v>27</v>
      </c>
      <c r="AO147" s="45" t="s">
        <v>10</v>
      </c>
      <c r="AS147" s="8" t="s">
        <v>25</v>
      </c>
      <c r="AY147" s="46" t="e">
        <f>IF(I147="základní",#REF!,0)</f>
        <v>#REF!</v>
      </c>
      <c r="AZ147" s="46">
        <f>IF(I147="snížená",#REF!,0)</f>
        <v>0</v>
      </c>
      <c r="BA147" s="46">
        <f>IF(I147="zákl. přenesená",#REF!,0)</f>
        <v>0</v>
      </c>
      <c r="BB147" s="46">
        <f>IF(I147="sníž. přenesená",#REF!,0)</f>
        <v>0</v>
      </c>
      <c r="BC147" s="46">
        <f>IF(I147="nulová",#REF!,0)</f>
        <v>0</v>
      </c>
      <c r="BD147" s="8" t="s">
        <v>10</v>
      </c>
      <c r="BE147" s="46" t="e">
        <f>ROUND(J147*F147,2)</f>
        <v>#REF!</v>
      </c>
      <c r="BF147" s="8" t="s">
        <v>200</v>
      </c>
      <c r="BG147" s="45" t="s">
        <v>201</v>
      </c>
    </row>
    <row r="148" spans="1:59" s="2" customFormat="1" ht="21.75" customHeight="1" x14ac:dyDescent="0.2">
      <c r="A148" s="9"/>
      <c r="B148" s="35"/>
      <c r="C148" s="36" t="s">
        <v>202</v>
      </c>
      <c r="D148" s="37" t="s">
        <v>203</v>
      </c>
      <c r="E148" s="38" t="s">
        <v>204</v>
      </c>
      <c r="F148" s="39">
        <v>2</v>
      </c>
      <c r="G148" s="10"/>
      <c r="H148" s="40" t="s">
        <v>0</v>
      </c>
      <c r="I148" s="41" t="s">
        <v>6</v>
      </c>
      <c r="J148" s="42" t="e">
        <f>#REF!+#REF!</f>
        <v>#REF!</v>
      </c>
      <c r="K148" s="42" t="e">
        <f>ROUND(#REF!*F148,2)</f>
        <v>#REF!</v>
      </c>
      <c r="L148" s="42" t="e">
        <f>ROUND(#REF!*F148,2)</f>
        <v>#REF!</v>
      </c>
      <c r="M148" s="43">
        <v>1</v>
      </c>
      <c r="N148" s="43">
        <f>M148*F148</f>
        <v>2</v>
      </c>
      <c r="O148" s="43">
        <v>0</v>
      </c>
      <c r="P148" s="43">
        <f>O148*F148</f>
        <v>0</v>
      </c>
      <c r="Q148" s="43">
        <v>0</v>
      </c>
      <c r="R148" s="44">
        <f>Q148*F148</f>
        <v>0</v>
      </c>
      <c r="S148" s="9"/>
      <c r="T148" s="9"/>
      <c r="U148" s="9"/>
      <c r="V148" s="9"/>
      <c r="W148" s="9"/>
      <c r="X148" s="9"/>
      <c r="Y148" s="9"/>
      <c r="AL148" s="45" t="s">
        <v>200</v>
      </c>
      <c r="AN148" s="45" t="s">
        <v>27</v>
      </c>
      <c r="AO148" s="45" t="s">
        <v>10</v>
      </c>
      <c r="AS148" s="8" t="s">
        <v>25</v>
      </c>
      <c r="AY148" s="46" t="e">
        <f>IF(I148="základní",#REF!,0)</f>
        <v>#REF!</v>
      </c>
      <c r="AZ148" s="46">
        <f>IF(I148="snížená",#REF!,0)</f>
        <v>0</v>
      </c>
      <c r="BA148" s="46">
        <f>IF(I148="zákl. přenesená",#REF!,0)</f>
        <v>0</v>
      </c>
      <c r="BB148" s="46">
        <f>IF(I148="sníž. přenesená",#REF!,0)</f>
        <v>0</v>
      </c>
      <c r="BC148" s="46">
        <f>IF(I148="nulová",#REF!,0)</f>
        <v>0</v>
      </c>
      <c r="BD148" s="8" t="s">
        <v>10</v>
      </c>
      <c r="BE148" s="46" t="e">
        <f>ROUND(J148*F148,2)</f>
        <v>#REF!</v>
      </c>
      <c r="BF148" s="8" t="s">
        <v>200</v>
      </c>
      <c r="BG148" s="45" t="s">
        <v>205</v>
      </c>
    </row>
    <row r="149" spans="1:59" s="4" customFormat="1" ht="25.9" customHeight="1" x14ac:dyDescent="0.2">
      <c r="B149" s="24"/>
      <c r="D149" s="26" t="s">
        <v>206</v>
      </c>
      <c r="G149" s="24"/>
      <c r="H149" s="27"/>
      <c r="I149" s="28"/>
      <c r="J149" s="28"/>
      <c r="K149" s="29" t="e">
        <f>K150+K154+K157+K159</f>
        <v>#REF!</v>
      </c>
      <c r="L149" s="29" t="e">
        <f>L150+L154+L157+L159</f>
        <v>#REF!</v>
      </c>
      <c r="M149" s="28"/>
      <c r="N149" s="30">
        <f>N150+N154+N157+N159</f>
        <v>0</v>
      </c>
      <c r="O149" s="28"/>
      <c r="P149" s="30">
        <f>P150+P154+P157+P159</f>
        <v>0</v>
      </c>
      <c r="Q149" s="28"/>
      <c r="R149" s="31">
        <f>R150+R154+R157+R159</f>
        <v>0</v>
      </c>
      <c r="AL149" s="25" t="s">
        <v>52</v>
      </c>
      <c r="AN149" s="32" t="s">
        <v>8</v>
      </c>
      <c r="AO149" s="32" t="s">
        <v>9</v>
      </c>
      <c r="AS149" s="25" t="s">
        <v>25</v>
      </c>
      <c r="BE149" s="33" t="e">
        <f>BE150+BE154+BE157+BE159</f>
        <v>#REF!</v>
      </c>
    </row>
    <row r="150" spans="1:59" s="4" customFormat="1" ht="22.9" customHeight="1" x14ac:dyDescent="0.2">
      <c r="B150" s="24"/>
      <c r="D150" s="34" t="s">
        <v>207</v>
      </c>
      <c r="G150" s="24"/>
      <c r="H150" s="27"/>
      <c r="I150" s="28"/>
      <c r="J150" s="28"/>
      <c r="K150" s="29" t="e">
        <f>SUM(K151:K153)</f>
        <v>#REF!</v>
      </c>
      <c r="L150" s="29" t="e">
        <f>SUM(L151:L153)</f>
        <v>#REF!</v>
      </c>
      <c r="M150" s="28"/>
      <c r="N150" s="30">
        <f>SUM(N151:N153)</f>
        <v>0</v>
      </c>
      <c r="O150" s="28"/>
      <c r="P150" s="30">
        <f>SUM(P151:P153)</f>
        <v>0</v>
      </c>
      <c r="Q150" s="28"/>
      <c r="R150" s="31">
        <f>SUM(R151:R153)</f>
        <v>0</v>
      </c>
      <c r="AL150" s="25" t="s">
        <v>52</v>
      </c>
      <c r="AN150" s="32" t="s">
        <v>8</v>
      </c>
      <c r="AO150" s="32" t="s">
        <v>10</v>
      </c>
      <c r="AS150" s="25" t="s">
        <v>25</v>
      </c>
      <c r="BE150" s="33" t="e">
        <f>SUM(BE151:BE153)</f>
        <v>#REF!</v>
      </c>
    </row>
    <row r="151" spans="1:59" s="2" customFormat="1" ht="21.75" customHeight="1" x14ac:dyDescent="0.2">
      <c r="A151" s="9"/>
      <c r="B151" s="35"/>
      <c r="C151" s="36" t="s">
        <v>208</v>
      </c>
      <c r="D151" s="37" t="s">
        <v>209</v>
      </c>
      <c r="E151" s="38" t="s">
        <v>124</v>
      </c>
      <c r="F151" s="39">
        <v>1</v>
      </c>
      <c r="G151" s="10"/>
      <c r="H151" s="40" t="s">
        <v>0</v>
      </c>
      <c r="I151" s="41" t="s">
        <v>6</v>
      </c>
      <c r="J151" s="42" t="e">
        <f>#REF!+#REF!</f>
        <v>#REF!</v>
      </c>
      <c r="K151" s="42" t="e">
        <f>ROUND(#REF!*F151,2)</f>
        <v>#REF!</v>
      </c>
      <c r="L151" s="42" t="e">
        <f>ROUND(#REF!*F151,2)</f>
        <v>#REF!</v>
      </c>
      <c r="M151" s="43">
        <v>0</v>
      </c>
      <c r="N151" s="43">
        <f>M151*F151</f>
        <v>0</v>
      </c>
      <c r="O151" s="43">
        <v>0</v>
      </c>
      <c r="P151" s="43">
        <f>O151*F151</f>
        <v>0</v>
      </c>
      <c r="Q151" s="43">
        <v>0</v>
      </c>
      <c r="R151" s="44">
        <f>Q151*F151</f>
        <v>0</v>
      </c>
      <c r="S151" s="9"/>
      <c r="T151" s="9"/>
      <c r="U151" s="9"/>
      <c r="V151" s="9"/>
      <c r="W151" s="9"/>
      <c r="X151" s="9"/>
      <c r="Y151" s="9"/>
      <c r="AL151" s="45" t="s">
        <v>210</v>
      </c>
      <c r="AN151" s="45" t="s">
        <v>27</v>
      </c>
      <c r="AO151" s="45" t="s">
        <v>11</v>
      </c>
      <c r="AS151" s="8" t="s">
        <v>25</v>
      </c>
      <c r="AY151" s="46" t="e">
        <f>IF(I151="základní",#REF!,0)</f>
        <v>#REF!</v>
      </c>
      <c r="AZ151" s="46">
        <f>IF(I151="snížená",#REF!,0)</f>
        <v>0</v>
      </c>
      <c r="BA151" s="46">
        <f>IF(I151="zákl. přenesená",#REF!,0)</f>
        <v>0</v>
      </c>
      <c r="BB151" s="46">
        <f>IF(I151="sníž. přenesená",#REF!,0)</f>
        <v>0</v>
      </c>
      <c r="BC151" s="46">
        <f>IF(I151="nulová",#REF!,0)</f>
        <v>0</v>
      </c>
      <c r="BD151" s="8" t="s">
        <v>10</v>
      </c>
      <c r="BE151" s="46" t="e">
        <f>ROUND(J151*F151,2)</f>
        <v>#REF!</v>
      </c>
      <c r="BF151" s="8" t="s">
        <v>210</v>
      </c>
      <c r="BG151" s="45" t="s">
        <v>211</v>
      </c>
    </row>
    <row r="152" spans="1:59" s="2" customFormat="1" ht="21.75" customHeight="1" x14ac:dyDescent="0.2">
      <c r="A152" s="9"/>
      <c r="B152" s="35"/>
      <c r="C152" s="36" t="s">
        <v>153</v>
      </c>
      <c r="D152" s="37" t="s">
        <v>212</v>
      </c>
      <c r="E152" s="38" t="s">
        <v>124</v>
      </c>
      <c r="F152" s="39">
        <v>1</v>
      </c>
      <c r="G152" s="10"/>
      <c r="H152" s="40" t="s">
        <v>0</v>
      </c>
      <c r="I152" s="41" t="s">
        <v>6</v>
      </c>
      <c r="J152" s="42" t="e">
        <f>#REF!+#REF!</f>
        <v>#REF!</v>
      </c>
      <c r="K152" s="42" t="e">
        <f>ROUND(#REF!*F152,2)</f>
        <v>#REF!</v>
      </c>
      <c r="L152" s="42" t="e">
        <f>ROUND(#REF!*F152,2)</f>
        <v>#REF!</v>
      </c>
      <c r="M152" s="43">
        <v>0</v>
      </c>
      <c r="N152" s="43">
        <f>M152*F152</f>
        <v>0</v>
      </c>
      <c r="O152" s="43">
        <v>0</v>
      </c>
      <c r="P152" s="43">
        <f>O152*F152</f>
        <v>0</v>
      </c>
      <c r="Q152" s="43">
        <v>0</v>
      </c>
      <c r="R152" s="44">
        <f>Q152*F152</f>
        <v>0</v>
      </c>
      <c r="S152" s="9"/>
      <c r="T152" s="9"/>
      <c r="U152" s="9"/>
      <c r="V152" s="9"/>
      <c r="W152" s="9"/>
      <c r="X152" s="9"/>
      <c r="Y152" s="9"/>
      <c r="AL152" s="45" t="s">
        <v>210</v>
      </c>
      <c r="AN152" s="45" t="s">
        <v>27</v>
      </c>
      <c r="AO152" s="45" t="s">
        <v>11</v>
      </c>
      <c r="AS152" s="8" t="s">
        <v>25</v>
      </c>
      <c r="AY152" s="46" t="e">
        <f>IF(I152="základní",#REF!,0)</f>
        <v>#REF!</v>
      </c>
      <c r="AZ152" s="46">
        <f>IF(I152="snížená",#REF!,0)</f>
        <v>0</v>
      </c>
      <c r="BA152" s="46">
        <f>IF(I152="zákl. přenesená",#REF!,0)</f>
        <v>0</v>
      </c>
      <c r="BB152" s="46">
        <f>IF(I152="sníž. přenesená",#REF!,0)</f>
        <v>0</v>
      </c>
      <c r="BC152" s="46">
        <f>IF(I152="nulová",#REF!,0)</f>
        <v>0</v>
      </c>
      <c r="BD152" s="8" t="s">
        <v>10</v>
      </c>
      <c r="BE152" s="46" t="e">
        <f>ROUND(J152*F152,2)</f>
        <v>#REF!</v>
      </c>
      <c r="BF152" s="8" t="s">
        <v>210</v>
      </c>
      <c r="BG152" s="45" t="s">
        <v>213</v>
      </c>
    </row>
    <row r="153" spans="1:59" s="2" customFormat="1" ht="21.75" customHeight="1" x14ac:dyDescent="0.2">
      <c r="A153" s="9"/>
      <c r="B153" s="35"/>
      <c r="C153" s="36" t="s">
        <v>214</v>
      </c>
      <c r="D153" s="37" t="s">
        <v>215</v>
      </c>
      <c r="E153" s="38" t="s">
        <v>238</v>
      </c>
      <c r="F153" s="39">
        <v>1</v>
      </c>
      <c r="G153" s="10"/>
      <c r="H153" s="40" t="s">
        <v>0</v>
      </c>
      <c r="I153" s="41" t="s">
        <v>6</v>
      </c>
      <c r="J153" s="42" t="e">
        <f>#REF!+#REF!</f>
        <v>#REF!</v>
      </c>
      <c r="K153" s="42" t="e">
        <f>ROUND(#REF!*F153,2)</f>
        <v>#REF!</v>
      </c>
      <c r="L153" s="42" t="e">
        <f>ROUND(#REF!*F153,2)</f>
        <v>#REF!</v>
      </c>
      <c r="M153" s="43">
        <v>0</v>
      </c>
      <c r="N153" s="43">
        <f>M153*F153</f>
        <v>0</v>
      </c>
      <c r="O153" s="43">
        <v>0</v>
      </c>
      <c r="P153" s="43">
        <f>O153*F153</f>
        <v>0</v>
      </c>
      <c r="Q153" s="43">
        <v>0</v>
      </c>
      <c r="R153" s="44">
        <f>Q153*F153</f>
        <v>0</v>
      </c>
      <c r="S153" s="9"/>
      <c r="T153" s="9"/>
      <c r="U153" s="9"/>
      <c r="V153" s="9"/>
      <c r="W153" s="9"/>
      <c r="X153" s="9"/>
      <c r="Y153" s="9"/>
      <c r="AL153" s="45" t="s">
        <v>210</v>
      </c>
      <c r="AN153" s="45" t="s">
        <v>27</v>
      </c>
      <c r="AO153" s="45" t="s">
        <v>11</v>
      </c>
      <c r="AS153" s="8" t="s">
        <v>25</v>
      </c>
      <c r="AY153" s="46" t="e">
        <f>IF(I153="základní",#REF!,0)</f>
        <v>#REF!</v>
      </c>
      <c r="AZ153" s="46">
        <f>IF(I153="snížená",#REF!,0)</f>
        <v>0</v>
      </c>
      <c r="BA153" s="46">
        <f>IF(I153="zákl. přenesená",#REF!,0)</f>
        <v>0</v>
      </c>
      <c r="BB153" s="46">
        <f>IF(I153="sníž. přenesená",#REF!,0)</f>
        <v>0</v>
      </c>
      <c r="BC153" s="46">
        <f>IF(I153="nulová",#REF!,0)</f>
        <v>0</v>
      </c>
      <c r="BD153" s="8" t="s">
        <v>10</v>
      </c>
      <c r="BE153" s="46" t="e">
        <f>ROUND(J153*F153,2)</f>
        <v>#REF!</v>
      </c>
      <c r="BF153" s="8" t="s">
        <v>210</v>
      </c>
      <c r="BG153" s="45" t="s">
        <v>216</v>
      </c>
    </row>
    <row r="154" spans="1:59" s="4" customFormat="1" ht="22.9" customHeight="1" x14ac:dyDescent="0.2">
      <c r="B154" s="24"/>
      <c r="D154" s="34" t="s">
        <v>217</v>
      </c>
      <c r="G154" s="24"/>
      <c r="H154" s="27"/>
      <c r="I154" s="28"/>
      <c r="J154" s="28"/>
      <c r="K154" s="29" t="e">
        <f>SUM(K155:K156)</f>
        <v>#REF!</v>
      </c>
      <c r="L154" s="29" t="e">
        <f>SUM(L155:L156)</f>
        <v>#REF!</v>
      </c>
      <c r="M154" s="28"/>
      <c r="N154" s="30">
        <f>SUM(N155:N156)</f>
        <v>0</v>
      </c>
      <c r="O154" s="28"/>
      <c r="P154" s="30">
        <f>SUM(P155:P156)</f>
        <v>0</v>
      </c>
      <c r="Q154" s="28"/>
      <c r="R154" s="31">
        <f>SUM(R155:R156)</f>
        <v>0</v>
      </c>
      <c r="AL154" s="25" t="s">
        <v>52</v>
      </c>
      <c r="AN154" s="32" t="s">
        <v>8</v>
      </c>
      <c r="AO154" s="32" t="s">
        <v>10</v>
      </c>
      <c r="AS154" s="25" t="s">
        <v>25</v>
      </c>
      <c r="BE154" s="33" t="e">
        <f>SUM(BE155:BE156)</f>
        <v>#REF!</v>
      </c>
    </row>
    <row r="155" spans="1:59" s="2" customFormat="1" ht="21.75" customHeight="1" x14ac:dyDescent="0.2">
      <c r="A155" s="9"/>
      <c r="B155" s="35"/>
      <c r="C155" s="36" t="s">
        <v>218</v>
      </c>
      <c r="D155" s="37" t="s">
        <v>219</v>
      </c>
      <c r="E155" s="38" t="s">
        <v>238</v>
      </c>
      <c r="F155" s="39">
        <v>1</v>
      </c>
      <c r="G155" s="10"/>
      <c r="H155" s="40" t="s">
        <v>0</v>
      </c>
      <c r="I155" s="41" t="s">
        <v>6</v>
      </c>
      <c r="J155" s="42" t="e">
        <f>#REF!+#REF!</f>
        <v>#REF!</v>
      </c>
      <c r="K155" s="42" t="e">
        <f>ROUND(#REF!*F155,2)</f>
        <v>#REF!</v>
      </c>
      <c r="L155" s="42" t="e">
        <f>ROUND(#REF!*F155,2)</f>
        <v>#REF!</v>
      </c>
      <c r="M155" s="43">
        <v>0</v>
      </c>
      <c r="N155" s="43">
        <f>M155*F155</f>
        <v>0</v>
      </c>
      <c r="O155" s="43">
        <v>0</v>
      </c>
      <c r="P155" s="43">
        <f>O155*F155</f>
        <v>0</v>
      </c>
      <c r="Q155" s="43">
        <v>0</v>
      </c>
      <c r="R155" s="44">
        <f>Q155*F155</f>
        <v>0</v>
      </c>
      <c r="S155" s="9"/>
      <c r="T155" s="9"/>
      <c r="U155" s="9"/>
      <c r="V155" s="9"/>
      <c r="W155" s="9"/>
      <c r="X155" s="9"/>
      <c r="Y155" s="9"/>
      <c r="AL155" s="45" t="s">
        <v>210</v>
      </c>
      <c r="AN155" s="45" t="s">
        <v>27</v>
      </c>
      <c r="AO155" s="45" t="s">
        <v>11</v>
      </c>
      <c r="AS155" s="8" t="s">
        <v>25</v>
      </c>
      <c r="AY155" s="46" t="e">
        <f>IF(I155="základní",#REF!,0)</f>
        <v>#REF!</v>
      </c>
      <c r="AZ155" s="46">
        <f>IF(I155="snížená",#REF!,0)</f>
        <v>0</v>
      </c>
      <c r="BA155" s="46">
        <f>IF(I155="zákl. přenesená",#REF!,0)</f>
        <v>0</v>
      </c>
      <c r="BB155" s="46">
        <f>IF(I155="sníž. přenesená",#REF!,0)</f>
        <v>0</v>
      </c>
      <c r="BC155" s="46">
        <f>IF(I155="nulová",#REF!,0)</f>
        <v>0</v>
      </c>
      <c r="BD155" s="8" t="s">
        <v>10</v>
      </c>
      <c r="BE155" s="46" t="e">
        <f>ROUND(J155*F155,2)</f>
        <v>#REF!</v>
      </c>
      <c r="BF155" s="8" t="s">
        <v>210</v>
      </c>
      <c r="BG155" s="45" t="s">
        <v>220</v>
      </c>
    </row>
    <row r="156" spans="1:59" s="2" customFormat="1" ht="21.75" customHeight="1" x14ac:dyDescent="0.2">
      <c r="A156" s="9"/>
      <c r="B156" s="35"/>
      <c r="C156" s="36" t="s">
        <v>221</v>
      </c>
      <c r="D156" s="37" t="s">
        <v>222</v>
      </c>
      <c r="E156" s="38" t="s">
        <v>238</v>
      </c>
      <c r="F156" s="39">
        <v>1</v>
      </c>
      <c r="G156" s="10"/>
      <c r="H156" s="40" t="s">
        <v>0</v>
      </c>
      <c r="I156" s="41" t="s">
        <v>6</v>
      </c>
      <c r="J156" s="42" t="e">
        <f>#REF!+#REF!</f>
        <v>#REF!</v>
      </c>
      <c r="K156" s="42" t="e">
        <f>ROUND(#REF!*F156,2)</f>
        <v>#REF!</v>
      </c>
      <c r="L156" s="42" t="e">
        <f>ROUND(#REF!*F156,2)</f>
        <v>#REF!</v>
      </c>
      <c r="M156" s="43">
        <v>0</v>
      </c>
      <c r="N156" s="43">
        <f>M156*F156</f>
        <v>0</v>
      </c>
      <c r="O156" s="43">
        <v>0</v>
      </c>
      <c r="P156" s="43">
        <f>O156*F156</f>
        <v>0</v>
      </c>
      <c r="Q156" s="43">
        <v>0</v>
      </c>
      <c r="R156" s="44">
        <f>Q156*F156</f>
        <v>0</v>
      </c>
      <c r="S156" s="9"/>
      <c r="T156" s="9"/>
      <c r="U156" s="9"/>
      <c r="V156" s="9"/>
      <c r="W156" s="9"/>
      <c r="X156" s="9"/>
      <c r="Y156" s="9"/>
      <c r="AL156" s="45" t="s">
        <v>210</v>
      </c>
      <c r="AN156" s="45" t="s">
        <v>27</v>
      </c>
      <c r="AO156" s="45" t="s">
        <v>11</v>
      </c>
      <c r="AS156" s="8" t="s">
        <v>25</v>
      </c>
      <c r="AY156" s="46" t="e">
        <f>IF(I156="základní",#REF!,0)</f>
        <v>#REF!</v>
      </c>
      <c r="AZ156" s="46">
        <f>IF(I156="snížená",#REF!,0)</f>
        <v>0</v>
      </c>
      <c r="BA156" s="46">
        <f>IF(I156="zákl. přenesená",#REF!,0)</f>
        <v>0</v>
      </c>
      <c r="BB156" s="46">
        <f>IF(I156="sníž. přenesená",#REF!,0)</f>
        <v>0</v>
      </c>
      <c r="BC156" s="46">
        <f>IF(I156="nulová",#REF!,0)</f>
        <v>0</v>
      </c>
      <c r="BD156" s="8" t="s">
        <v>10</v>
      </c>
      <c r="BE156" s="46" t="e">
        <f>ROUND(J156*F156,2)</f>
        <v>#REF!</v>
      </c>
      <c r="BF156" s="8" t="s">
        <v>210</v>
      </c>
      <c r="BG156" s="45" t="s">
        <v>223</v>
      </c>
    </row>
    <row r="157" spans="1:59" s="4" customFormat="1" ht="22.9" customHeight="1" x14ac:dyDescent="0.2">
      <c r="B157" s="24"/>
      <c r="D157" s="34" t="s">
        <v>224</v>
      </c>
      <c r="G157" s="24"/>
      <c r="H157" s="27"/>
      <c r="I157" s="28"/>
      <c r="J157" s="28"/>
      <c r="K157" s="29" t="e">
        <f>SUM(K158:K158)</f>
        <v>#REF!</v>
      </c>
      <c r="L157" s="29" t="e">
        <f>SUM(L158:L158)</f>
        <v>#REF!</v>
      </c>
      <c r="M157" s="28"/>
      <c r="N157" s="30">
        <f>SUM(N158:N158)</f>
        <v>0</v>
      </c>
      <c r="O157" s="28"/>
      <c r="P157" s="30">
        <f>SUM(P158:P158)</f>
        <v>0</v>
      </c>
      <c r="Q157" s="28"/>
      <c r="R157" s="31">
        <f>SUM(R158:R158)</f>
        <v>0</v>
      </c>
      <c r="AL157" s="25" t="s">
        <v>52</v>
      </c>
      <c r="AN157" s="32" t="s">
        <v>8</v>
      </c>
      <c r="AO157" s="32" t="s">
        <v>10</v>
      </c>
      <c r="AS157" s="25" t="s">
        <v>25</v>
      </c>
      <c r="BE157" s="33" t="e">
        <f>SUM(BE158:BE158)</f>
        <v>#REF!</v>
      </c>
    </row>
    <row r="158" spans="1:59" s="2" customFormat="1" ht="21.75" customHeight="1" x14ac:dyDescent="0.2">
      <c r="A158" s="9"/>
      <c r="B158" s="35"/>
      <c r="C158" s="36" t="s">
        <v>225</v>
      </c>
      <c r="D158" s="37" t="s">
        <v>226</v>
      </c>
      <c r="E158" s="38" t="s">
        <v>238</v>
      </c>
      <c r="F158" s="39">
        <v>1</v>
      </c>
      <c r="G158" s="10"/>
      <c r="H158" s="40" t="s">
        <v>0</v>
      </c>
      <c r="I158" s="41" t="s">
        <v>6</v>
      </c>
      <c r="J158" s="42" t="e">
        <f>#REF!+#REF!</f>
        <v>#REF!</v>
      </c>
      <c r="K158" s="42" t="e">
        <f>ROUND(#REF!*F158,2)</f>
        <v>#REF!</v>
      </c>
      <c r="L158" s="42" t="e">
        <f>ROUND(#REF!*F158,2)</f>
        <v>#REF!</v>
      </c>
      <c r="M158" s="43">
        <v>0</v>
      </c>
      <c r="N158" s="43">
        <f>M158*F158</f>
        <v>0</v>
      </c>
      <c r="O158" s="43">
        <v>0</v>
      </c>
      <c r="P158" s="43">
        <f>O158*F158</f>
        <v>0</v>
      </c>
      <c r="Q158" s="43">
        <v>0</v>
      </c>
      <c r="R158" s="44">
        <f>Q158*F158</f>
        <v>0</v>
      </c>
      <c r="S158" s="9"/>
      <c r="T158" s="9"/>
      <c r="U158" s="9"/>
      <c r="V158" s="9"/>
      <c r="W158" s="9"/>
      <c r="X158" s="9"/>
      <c r="Y158" s="9"/>
      <c r="AL158" s="45" t="s">
        <v>210</v>
      </c>
      <c r="AN158" s="45" t="s">
        <v>27</v>
      </c>
      <c r="AO158" s="45" t="s">
        <v>11</v>
      </c>
      <c r="AS158" s="8" t="s">
        <v>25</v>
      </c>
      <c r="AY158" s="46" t="e">
        <f>IF(I158="základní",#REF!,0)</f>
        <v>#REF!</v>
      </c>
      <c r="AZ158" s="46">
        <f>IF(I158="snížená",#REF!,0)</f>
        <v>0</v>
      </c>
      <c r="BA158" s="46">
        <f>IF(I158="zákl. přenesená",#REF!,0)</f>
        <v>0</v>
      </c>
      <c r="BB158" s="46">
        <f>IF(I158="sníž. přenesená",#REF!,0)</f>
        <v>0</v>
      </c>
      <c r="BC158" s="46">
        <f>IF(I158="nulová",#REF!,0)</f>
        <v>0</v>
      </c>
      <c r="BD158" s="8" t="s">
        <v>10</v>
      </c>
      <c r="BE158" s="46" t="e">
        <f>ROUND(J158*F158,2)</f>
        <v>#REF!</v>
      </c>
      <c r="BF158" s="8" t="s">
        <v>210</v>
      </c>
      <c r="BG158" s="45" t="s">
        <v>227</v>
      </c>
    </row>
    <row r="159" spans="1:59" s="4" customFormat="1" ht="22.9" customHeight="1" x14ac:dyDescent="0.2">
      <c r="B159" s="24"/>
      <c r="D159" s="34" t="s">
        <v>228</v>
      </c>
      <c r="G159" s="24"/>
      <c r="H159" s="27"/>
      <c r="I159" s="28"/>
      <c r="J159" s="28"/>
      <c r="K159" s="29" t="e">
        <f>SUM(K160:K162)</f>
        <v>#REF!</v>
      </c>
      <c r="L159" s="29" t="e">
        <f>SUM(L160:L162)</f>
        <v>#REF!</v>
      </c>
      <c r="M159" s="28"/>
      <c r="N159" s="30">
        <f>SUM(N160:N162)</f>
        <v>0</v>
      </c>
      <c r="O159" s="28"/>
      <c r="P159" s="30">
        <f>SUM(P160:P162)</f>
        <v>0</v>
      </c>
      <c r="Q159" s="28"/>
      <c r="R159" s="31">
        <f>SUM(R160:R162)</f>
        <v>0</v>
      </c>
      <c r="AL159" s="25" t="s">
        <v>52</v>
      </c>
      <c r="AN159" s="32" t="s">
        <v>8</v>
      </c>
      <c r="AO159" s="32" t="s">
        <v>10</v>
      </c>
      <c r="AS159" s="25" t="s">
        <v>25</v>
      </c>
      <c r="BE159" s="33" t="e">
        <f>SUM(BE160:BE162)</f>
        <v>#REF!</v>
      </c>
    </row>
    <row r="160" spans="1:59" s="2" customFormat="1" ht="21.75" customHeight="1" x14ac:dyDescent="0.2">
      <c r="A160" s="9"/>
      <c r="B160" s="35"/>
      <c r="C160" s="36" t="s">
        <v>229</v>
      </c>
      <c r="D160" s="37" t="s">
        <v>230</v>
      </c>
      <c r="E160" s="38" t="s">
        <v>238</v>
      </c>
      <c r="F160" s="39">
        <v>1</v>
      </c>
      <c r="G160" s="10"/>
      <c r="H160" s="40" t="s">
        <v>0</v>
      </c>
      <c r="I160" s="41" t="s">
        <v>6</v>
      </c>
      <c r="J160" s="42" t="e">
        <f>#REF!+#REF!</f>
        <v>#REF!</v>
      </c>
      <c r="K160" s="42" t="e">
        <f>ROUND(#REF!*F160,2)</f>
        <v>#REF!</v>
      </c>
      <c r="L160" s="42" t="e">
        <f>ROUND(#REF!*F160,2)</f>
        <v>#REF!</v>
      </c>
      <c r="M160" s="43">
        <v>0</v>
      </c>
      <c r="N160" s="43">
        <f>M160*F160</f>
        <v>0</v>
      </c>
      <c r="O160" s="43">
        <v>0</v>
      </c>
      <c r="P160" s="43">
        <f>O160*F160</f>
        <v>0</v>
      </c>
      <c r="Q160" s="43">
        <v>0</v>
      </c>
      <c r="R160" s="44">
        <f>Q160*F160</f>
        <v>0</v>
      </c>
      <c r="S160" s="9"/>
      <c r="T160" s="9"/>
      <c r="U160" s="9"/>
      <c r="V160" s="9"/>
      <c r="W160" s="9"/>
      <c r="X160" s="9"/>
      <c r="Y160" s="9"/>
      <c r="AL160" s="45" t="s">
        <v>210</v>
      </c>
      <c r="AN160" s="45" t="s">
        <v>27</v>
      </c>
      <c r="AO160" s="45" t="s">
        <v>11</v>
      </c>
      <c r="AS160" s="8" t="s">
        <v>25</v>
      </c>
      <c r="AY160" s="46" t="e">
        <f>IF(I160="základní",#REF!,0)</f>
        <v>#REF!</v>
      </c>
      <c r="AZ160" s="46">
        <f>IF(I160="snížená",#REF!,0)</f>
        <v>0</v>
      </c>
      <c r="BA160" s="46">
        <f>IF(I160="zákl. přenesená",#REF!,0)</f>
        <v>0</v>
      </c>
      <c r="BB160" s="46">
        <f>IF(I160="sníž. přenesená",#REF!,0)</f>
        <v>0</v>
      </c>
      <c r="BC160" s="46">
        <f>IF(I160="nulová",#REF!,0)</f>
        <v>0</v>
      </c>
      <c r="BD160" s="8" t="s">
        <v>10</v>
      </c>
      <c r="BE160" s="46" t="e">
        <f>ROUND(J160*F160,2)</f>
        <v>#REF!</v>
      </c>
      <c r="BF160" s="8" t="s">
        <v>210</v>
      </c>
      <c r="BG160" s="45" t="s">
        <v>231</v>
      </c>
    </row>
    <row r="161" spans="1:59" s="2" customFormat="1" ht="21.75" customHeight="1" x14ac:dyDescent="0.2">
      <c r="A161" s="9"/>
      <c r="B161" s="35"/>
      <c r="C161" s="36" t="s">
        <v>232</v>
      </c>
      <c r="D161" s="37" t="s">
        <v>233</v>
      </c>
      <c r="E161" s="38" t="s">
        <v>238</v>
      </c>
      <c r="F161" s="39">
        <v>1</v>
      </c>
      <c r="G161" s="10"/>
      <c r="H161" s="40" t="s">
        <v>0</v>
      </c>
      <c r="I161" s="41" t="s">
        <v>6</v>
      </c>
      <c r="J161" s="42" t="e">
        <f>#REF!+#REF!</f>
        <v>#REF!</v>
      </c>
      <c r="K161" s="42" t="e">
        <f>ROUND(#REF!*F161,2)</f>
        <v>#REF!</v>
      </c>
      <c r="L161" s="42" t="e">
        <f>ROUND(#REF!*F161,2)</f>
        <v>#REF!</v>
      </c>
      <c r="M161" s="43">
        <v>0</v>
      </c>
      <c r="N161" s="43">
        <f>M161*F161</f>
        <v>0</v>
      </c>
      <c r="O161" s="43">
        <v>0</v>
      </c>
      <c r="P161" s="43">
        <f>O161*F161</f>
        <v>0</v>
      </c>
      <c r="Q161" s="43">
        <v>0</v>
      </c>
      <c r="R161" s="44">
        <f>Q161*F161</f>
        <v>0</v>
      </c>
      <c r="S161" s="9"/>
      <c r="T161" s="9"/>
      <c r="U161" s="9"/>
      <c r="V161" s="9"/>
      <c r="W161" s="9"/>
      <c r="X161" s="9"/>
      <c r="Y161" s="9"/>
      <c r="AL161" s="45" t="s">
        <v>210</v>
      </c>
      <c r="AN161" s="45" t="s">
        <v>27</v>
      </c>
      <c r="AO161" s="45" t="s">
        <v>11</v>
      </c>
      <c r="AS161" s="8" t="s">
        <v>25</v>
      </c>
      <c r="AY161" s="46" t="e">
        <f>IF(I161="základní",#REF!,0)</f>
        <v>#REF!</v>
      </c>
      <c r="AZ161" s="46">
        <f>IF(I161="snížená",#REF!,0)</f>
        <v>0</v>
      </c>
      <c r="BA161" s="46">
        <f>IF(I161="zákl. přenesená",#REF!,0)</f>
        <v>0</v>
      </c>
      <c r="BB161" s="46">
        <f>IF(I161="sníž. přenesená",#REF!,0)</f>
        <v>0</v>
      </c>
      <c r="BC161" s="46">
        <f>IF(I161="nulová",#REF!,0)</f>
        <v>0</v>
      </c>
      <c r="BD161" s="8" t="s">
        <v>10</v>
      </c>
      <c r="BE161" s="46" t="e">
        <f>ROUND(J161*F161,2)</f>
        <v>#REF!</v>
      </c>
      <c r="BF161" s="8" t="s">
        <v>210</v>
      </c>
      <c r="BG161" s="45" t="s">
        <v>234</v>
      </c>
    </row>
    <row r="162" spans="1:59" s="2" customFormat="1" ht="21.75" customHeight="1" x14ac:dyDescent="0.2">
      <c r="A162" s="9"/>
      <c r="B162" s="35"/>
      <c r="C162" s="36" t="s">
        <v>235</v>
      </c>
      <c r="D162" s="37" t="s">
        <v>236</v>
      </c>
      <c r="E162" s="38" t="s">
        <v>238</v>
      </c>
      <c r="F162" s="39">
        <v>1</v>
      </c>
      <c r="G162" s="10"/>
      <c r="H162" s="40" t="s">
        <v>0</v>
      </c>
      <c r="I162" s="41" t="s">
        <v>6</v>
      </c>
      <c r="J162" s="42" t="e">
        <f>#REF!+#REF!</f>
        <v>#REF!</v>
      </c>
      <c r="K162" s="42" t="e">
        <f>ROUND(#REF!*F162,2)</f>
        <v>#REF!</v>
      </c>
      <c r="L162" s="42" t="e">
        <f>ROUND(#REF!*F162,2)</f>
        <v>#REF!</v>
      </c>
      <c r="M162" s="43">
        <v>0</v>
      </c>
      <c r="N162" s="43">
        <f>M162*F162</f>
        <v>0</v>
      </c>
      <c r="O162" s="43">
        <v>0</v>
      </c>
      <c r="P162" s="43">
        <f>O162*F162</f>
        <v>0</v>
      </c>
      <c r="Q162" s="43">
        <v>0</v>
      </c>
      <c r="R162" s="44">
        <f>Q162*F162</f>
        <v>0</v>
      </c>
      <c r="S162" s="9"/>
      <c r="T162" s="9"/>
      <c r="U162" s="9"/>
      <c r="V162" s="9"/>
      <c r="W162" s="9"/>
      <c r="X162" s="9"/>
      <c r="Y162" s="9"/>
      <c r="AL162" s="45" t="s">
        <v>210</v>
      </c>
      <c r="AN162" s="45" t="s">
        <v>27</v>
      </c>
      <c r="AO162" s="45" t="s">
        <v>11</v>
      </c>
      <c r="AS162" s="8" t="s">
        <v>25</v>
      </c>
      <c r="AY162" s="46" t="e">
        <f>IF(I162="základní",#REF!,0)</f>
        <v>#REF!</v>
      </c>
      <c r="AZ162" s="46">
        <f>IF(I162="snížená",#REF!,0)</f>
        <v>0</v>
      </c>
      <c r="BA162" s="46">
        <f>IF(I162="zákl. přenesená",#REF!,0)</f>
        <v>0</v>
      </c>
      <c r="BB162" s="46">
        <f>IF(I162="sníž. přenesená",#REF!,0)</f>
        <v>0</v>
      </c>
      <c r="BC162" s="46">
        <f>IF(I162="nulová",#REF!,0)</f>
        <v>0</v>
      </c>
      <c r="BD162" s="8" t="s">
        <v>10</v>
      </c>
      <c r="BE162" s="46" t="e">
        <f>ROUND(J162*F162,2)</f>
        <v>#REF!</v>
      </c>
      <c r="BF162" s="8" t="s">
        <v>210</v>
      </c>
      <c r="BG162" s="45" t="s">
        <v>237</v>
      </c>
    </row>
    <row r="163" spans="1:59" s="2" customFormat="1" ht="6.95" customHeight="1" x14ac:dyDescent="0.2">
      <c r="A163" s="9"/>
      <c r="B163" s="12"/>
      <c r="C163" s="13"/>
      <c r="D163" s="13"/>
      <c r="E163" s="13"/>
      <c r="F163" s="13"/>
      <c r="G163" s="10"/>
      <c r="H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</sheetData>
  <autoFilter ref="C3:F162"/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08-12 - MŠ K. H. Borovské...</vt:lpstr>
      <vt:lpstr>'08-12 - MŠ K. H. Borovské...'!Názvy_tisku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SNooPY-PC\SNooPY</dc:creator>
  <cp:lastModifiedBy>SNooPY</cp:lastModifiedBy>
  <cp:lastPrinted>2021-01-24T14:59:38Z</cp:lastPrinted>
  <dcterms:created xsi:type="dcterms:W3CDTF">2021-01-24T14:03:02Z</dcterms:created>
  <dcterms:modified xsi:type="dcterms:W3CDTF">2021-01-24T15:00:17Z</dcterms:modified>
</cp:coreProperties>
</file>